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Dokumenty\Investice mimo program\2023\RMU\Klub 1PP\VZ interier_opakovane\PD interier_klub_doVZ\5_Výkaz Výměr\"/>
    </mc:Choice>
  </mc:AlternateContent>
  <xr:revisionPtr revIDLastSave="0" documentId="13_ncr:1_{04301EA1-D6F1-44CF-90E7-52ADDE326991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Krycí list" sheetId="4" r:id="rId1"/>
    <sheet name="Atypový mobiliář" sheetId="1" r:id="rId2"/>
    <sheet name="Typový mobiliář" sheetId="2" r:id="rId3"/>
    <sheet name="Zařizovací předměty " sheetId="3" r:id="rId4"/>
  </sheets>
  <definedNames>
    <definedName name="CenaCelkemVypocet" localSheetId="0">'Krycí list'!$J$32</definedName>
    <definedName name="Mena">#REF!</definedName>
    <definedName name="MUNI">'Krycí list'!$K$19</definedName>
    <definedName name="_xlnm.Print_Area" localSheetId="1">'Atypový mobiliář'!$A$1:$I$42</definedName>
    <definedName name="_xlnm.Print_Area" localSheetId="0">'Krycí list'!$B$1:$K$26</definedName>
    <definedName name="_xlnm.Print_Area" localSheetId="2">'Typový mobiliář'!$B$1:$I$17</definedName>
    <definedName name="_xlnm.Print_Area" localSheetId="3">'Zařizovací předměty '!$A$1:$I$28</definedName>
    <definedName name="SazbaDPH1" localSheetId="0">'Krycí list'!#REF!</definedName>
    <definedName name="SazbaDPH2" localSheetId="0">'Krycí list'!#REF!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J17" i="4"/>
  <c r="G17" i="2"/>
  <c r="G28" i="3"/>
  <c r="G21" i="3"/>
  <c r="G22" i="3"/>
  <c r="G23" i="3"/>
  <c r="G31" i="1"/>
  <c r="B31" i="1"/>
  <c r="B32" i="1"/>
  <c r="G12" i="2" l="1"/>
  <c r="G32" i="1"/>
  <c r="G30" i="1"/>
  <c r="G29" i="1"/>
  <c r="G28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G27" i="1"/>
  <c r="B27" i="1" l="1"/>
  <c r="B28" i="1" s="1"/>
  <c r="B29" i="1" s="1"/>
  <c r="B30" i="1" s="1"/>
  <c r="B33" i="1" s="1"/>
  <c r="B34" i="1" s="1"/>
  <c r="B35" i="1" s="1"/>
  <c r="J32" i="4"/>
  <c r="K30" i="4" s="1"/>
  <c r="I32" i="4"/>
  <c r="H32" i="4"/>
  <c r="G32" i="4"/>
  <c r="H28" i="4"/>
  <c r="G28" i="4"/>
  <c r="K31" i="4" l="1"/>
  <c r="H20" i="4"/>
  <c r="K29" i="4"/>
  <c r="K32" i="4" s="1"/>
  <c r="G20" i="3" l="1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13" i="2"/>
  <c r="G11" i="2"/>
  <c r="G10" i="2"/>
  <c r="G9" i="2"/>
  <c r="G8" i="2"/>
  <c r="G7" i="2"/>
  <c r="G35" i="1"/>
  <c r="G34" i="1"/>
  <c r="G33" i="1" l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42" i="1" s="1"/>
</calcChain>
</file>

<file path=xl/sharedStrings.xml><?xml version="1.0" encoding="utf-8"?>
<sst xmlns="http://schemas.openxmlformats.org/spreadsheetml/2006/main" count="231" uniqueCount="120">
  <si>
    <t>Název položky</t>
  </si>
  <si>
    <t>MJ</t>
  </si>
  <si>
    <t>Množství</t>
  </si>
  <si>
    <t>Cena / MJ</t>
  </si>
  <si>
    <t>DPH</t>
  </si>
  <si>
    <t>Č. pol.</t>
  </si>
  <si>
    <t>Celkem Kč</t>
  </si>
  <si>
    <t>Cena Kč s DPH</t>
  </si>
  <si>
    <t>ks</t>
  </si>
  <si>
    <t>kpl</t>
  </si>
  <si>
    <t xml:space="preserve">Položkový rozpočet </t>
  </si>
  <si>
    <t>#TypZaznamu#</t>
  </si>
  <si>
    <t>STA</t>
  </si>
  <si>
    <t>OBJ</t>
  </si>
  <si>
    <t>ROZ</t>
  </si>
  <si>
    <t>Název:</t>
  </si>
  <si>
    <t>Část:</t>
  </si>
  <si>
    <t>Zadavatel:</t>
  </si>
  <si>
    <t>MUNI</t>
  </si>
  <si>
    <t>Datum:</t>
  </si>
  <si>
    <t>CENA CELKEM:</t>
  </si>
  <si>
    <t>celkem Kč</t>
  </si>
  <si>
    <t>celkem Kč vč.DPH</t>
  </si>
  <si>
    <t>Rektorátní klub MUNI – Interiér</t>
  </si>
  <si>
    <t>Atypový mobiliář</t>
  </si>
  <si>
    <t>Plný korpus před tělesem ÚT 1</t>
  </si>
  <si>
    <t>Plný korpus před tělesem ÚT 2</t>
  </si>
  <si>
    <t xml:space="preserve">Plný korpus před tělesem ÚT 3 </t>
  </si>
  <si>
    <t>Parapet kryjící betonový základ</t>
  </si>
  <si>
    <t xml:space="preserve">Čelní pult baru </t>
  </si>
  <si>
    <t>Typový mobiliář</t>
  </si>
  <si>
    <t>Dvoumístná sofa</t>
  </si>
  <si>
    <t>Křeslo čalouněné vysoké</t>
  </si>
  <si>
    <t xml:space="preserve">Křeslo čalouněné nízké </t>
  </si>
  <si>
    <t>Židle celočalouněná</t>
  </si>
  <si>
    <t>Konferenční stolek nízký</t>
  </si>
  <si>
    <t>Zařizovací předměty baru a přípravny</t>
  </si>
  <si>
    <t>Automatický kávovar</t>
  </si>
  <si>
    <t xml:space="preserve">Výrobník kužel. ledu s odtokovým čerpadlem </t>
  </si>
  <si>
    <t xml:space="preserve">Myčka skla dvouplášťová s odtok. čerpadlem </t>
  </si>
  <si>
    <t>Podstolová chladnička plná dvířka</t>
  </si>
  <si>
    <t xml:space="preserve">Podstolová chladnička prosklená dvířka  </t>
  </si>
  <si>
    <t>Chladící skříň na víno vysoká</t>
  </si>
  <si>
    <t xml:space="preserve">Dřez hranatý vč. baterie </t>
  </si>
  <si>
    <t xml:space="preserve">Dřez hranatý malý vč. baterie </t>
  </si>
  <si>
    <t xml:space="preserve">Hlava filtru a filtrační patrona </t>
  </si>
  <si>
    <t xml:space="preserve">Gastro stůl nerez </t>
  </si>
  <si>
    <t>Gastro regál nerez</t>
  </si>
  <si>
    <t>Gastro police nerez</t>
  </si>
  <si>
    <t xml:space="preserve">Gastro stůl mycí nerez  </t>
  </si>
  <si>
    <t>#RTSROZP#</t>
  </si>
  <si>
    <t>Stavba:</t>
  </si>
  <si>
    <t>Novostavba RD Židlochovice</t>
  </si>
  <si>
    <t>Objekt:</t>
  </si>
  <si>
    <t>01</t>
  </si>
  <si>
    <t>Rozpočet:</t>
  </si>
  <si>
    <t>Novostavba RD Židlochovice - CN</t>
  </si>
  <si>
    <t>Objednatel:</t>
  </si>
  <si>
    <t>IČO:</t>
  </si>
  <si>
    <t>DIČ:</t>
  </si>
  <si>
    <t>Projektant:</t>
  </si>
  <si>
    <t>Vypracoval:</t>
  </si>
  <si>
    <t>Rozpis ceny</t>
  </si>
  <si>
    <t>Celkem</t>
  </si>
  <si>
    <t>HSV</t>
  </si>
  <si>
    <t>PSV</t>
  </si>
  <si>
    <t>MON</t>
  </si>
  <si>
    <t>%</t>
  </si>
  <si>
    <t>Cena celkem bez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</si>
  <si>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</si>
  <si>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</si>
  <si>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</si>
  <si>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</si>
  <si>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</si>
  <si>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</si>
  <si>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</si>
  <si>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</si>
  <si>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</si>
  <si>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</si>
  <si>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</si>
  <si>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</si>
  <si>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</si>
  <si>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Cena celkem vč DPH (21%)</t>
  </si>
  <si>
    <t>Celkem Kč bez DPH</t>
  </si>
  <si>
    <t xml:space="preserve">Kabinetový změkčocací filtr  </t>
  </si>
  <si>
    <t>Poznámka: montáž prvků na stěny bude přes předstěnu z cetris desek, zhotovitel zohlední způsob kotvení přes provětrávanou předstěnu</t>
  </si>
  <si>
    <t>Pracovní deska baru zvýšená vč. Podsvícení</t>
  </si>
  <si>
    <t>Zázemí - police nástěnná DTD lamino délky 2m s posdvícením</t>
  </si>
  <si>
    <t xml:space="preserve">Spodní skříňky baru  3ks - dle rozpisu v PD </t>
  </si>
  <si>
    <t>Pracovní deska baru do tvaru U; vč. 2*dřezů a 2*baterií - dle PD; komapktní deska tl 12mm vč. Podsvícení</t>
  </si>
  <si>
    <t>Poznámka: montáž prvků na stěny bude přes předstěnu z cetris desek, zhotovitel zohlední náročnost kotvení přes provětrávanou předstěnu</t>
  </si>
  <si>
    <t>Poznámka: stavební připravenost pro dodávku inteiéru - vývody pro zásuvky, spotřebiče LED pásky; vývody vodo+kanal</t>
  </si>
  <si>
    <t>Vysoký bufetový stůl - výška 1070mm</t>
  </si>
  <si>
    <t>Nízký bufetový stůl - výška cca 850mm (design stolu stejný jako výsoků bufetový stůl)</t>
  </si>
  <si>
    <t>Zázemí - pracovní deska - kompaktní deska bílá tl 12mm, šířka 0,61m, délka 5,5m, vč. 1*dřezu s odkapávačem, kuch baterie, příslušenství</t>
  </si>
  <si>
    <t>Zázemí - zástěna - kompaktní deska bílá tl 12mm, šířky 0,64mm, délky 4,4m</t>
  </si>
  <si>
    <t>Poznámka: součástí všech položek uveďte cenu za dodávku, dopravu, montáž, zpracování nebo zprovoznění</t>
  </si>
  <si>
    <t>Poznámka: součástí plnění zhotovitelem inteiréru bude i dodávka a montáž LED pásků včetně chladicí alu lišty a trafa - dle PD</t>
  </si>
  <si>
    <t>Poznámka: součástí plnění zhotovitelem inteiréru bude i dopojení dřezů a baterií  k připraveným rozvodům - dle PD</t>
  </si>
  <si>
    <t>Předstěna TV 1 (předstěna bude kotvena do nosného zdiva přes předstěnu tl 100-150mm)</t>
  </si>
  <si>
    <t>Předstěna TV 2 (předstěna bude kotvena do nosného zdiva přes předstěnu tl 100-150mm)</t>
  </si>
  <si>
    <t>Parapetní desky vč. krytu těles ÚT (u baru) ( bude kotveno do nosného zdiva přes předstěnu tl 100-150mm)</t>
  </si>
  <si>
    <t>Obklad stěny 1   (u výrobníku ledu a myčky)( bude kotveno do nosného zdiva přes předstěnu tl 100-150mm)</t>
  </si>
  <si>
    <t>Obklad stěny 2  (vinoteky)( bude kotveno do nosného zdiva přes předstěnu tl 100-150mm)</t>
  </si>
  <si>
    <t>Šatník ( bude kotveno do nosného zdiva přes předstěnu tl 100-150mm)</t>
  </si>
  <si>
    <t>Sedák  ( bude kotveno do nosného zdiva přes předstěnu tl 100-150mm)</t>
  </si>
  <si>
    <t>Zrcadlo ( bude kotveno do nosného zdiva přes předstěnu tl 100-150mm)</t>
  </si>
  <si>
    <t>Zápultí baru vč. horní skříňky a polic vč. Podsvícení ( bude kotveno do nosného zdiva přes předstěnu tl 100-150mm)</t>
  </si>
  <si>
    <t xml:space="preserve">Chladnička  jednodveřová, volně stojící  (bez mrazáku)  výšky min 1,75m; energetická třída min E; nerezový povrch; </t>
  </si>
  <si>
    <t>Kuchyňská  myčka nádobí, volně stojící - šířka 0,6m; min 12 sad nádobí, energetická třída min B; nerezový povrch</t>
  </si>
  <si>
    <t>Mikrovlnná trouba volně stojící  - nerezový povrch; otočný talíř; gril; výkion min 700;</t>
  </si>
  <si>
    <t>Bar podhled -  není součástí predmětu plnění této VZ, bude dodávat Zhotovitel stavby</t>
  </si>
  <si>
    <t>Svítící panel 1    -  není součástí predmětu plnění této VZ, bude dodávat Zhotovitel stavby</t>
  </si>
  <si>
    <t>Svítící panel 2 -  není součástí predmětu plnění této VZ, bude dodávat Zhotovitel stavby</t>
  </si>
  <si>
    <t>Svítící panel 3 -  není součástí predmětu plnění této VZ, bude dodávat Zhotovitel stavby</t>
  </si>
  <si>
    <t>Nosný rám svítícího panelu 1 -  není součástí predmětu plnění této VZ, bude dodávat Zhotovitel stavby</t>
  </si>
  <si>
    <t>Nosný rám svítícího panelu 2 -  není součástí predmětu plnění této VZ, bude dodávat Zhotovitel stavby</t>
  </si>
  <si>
    <t>Nosný rám svítícího panelu 3 -  není součástí predmětu plnění této VZ, bude dodávat Zhotovitel stavby</t>
  </si>
  <si>
    <t>Ocelová konzola 1 -  není součástí predmětu plnění této VZ, bude dodávat Zhotovitel stavby</t>
  </si>
  <si>
    <t>Ocelová konzola 2 - -  není součástí predmětu plnění této VZ, bude dodávat Zhotovitel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</si>
</sst>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2"/>
      <name val="Arial CE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i/>
      <sz val="8"/>
      <name val="Arial CE"/>
      <charset val="238"/>
    </font>
    <font>
      <b/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theme="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2" fillId="0" borderId="0" xfId="0" applyFont="1"/>
    <xf numFmtId="49" fontId="0" fillId="2" borderId="5" xfId="0" applyNumberFormat="1" applyFill="1" applyBorder="1"/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shrinkToFit="1"/>
    </xf>
    <xf numFmtId="164" fontId="2" fillId="0" borderId="3" xfId="0" applyNumberFormat="1" applyFont="1" applyBorder="1" applyAlignment="1">
      <alignment vertical="center" shrinkToFit="1"/>
    </xf>
    <xf numFmtId="4" fontId="2" fillId="0" borderId="3" xfId="0" applyNumberFormat="1" applyFont="1" applyBorder="1" applyAlignment="1">
      <alignment vertical="center" shrinkToFit="1"/>
    </xf>
    <xf numFmtId="49" fontId="0" fillId="0" borderId="0" xfId="0" applyNumberFormat="1"/>
    <xf numFmtId="0" fontId="0" fillId="0" borderId="0" xfId="0" applyAlignment="1">
      <alignment vertical="center"/>
    </xf>
    <xf numFmtId="0" fontId="3" fillId="0" borderId="0" xfId="0" applyFont="1"/>
    <xf numFmtId="0" fontId="0" fillId="2" borderId="4" xfId="0" applyFill="1" applyBorder="1" applyAlignment="1">
      <alignment horizontal="center"/>
    </xf>
    <xf numFmtId="14" fontId="0" fillId="0" borderId="15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16" xfId="0" applyBorder="1"/>
    <xf numFmtId="0" fontId="0" fillId="0" borderId="20" xfId="0" applyBorder="1"/>
    <xf numFmtId="0" fontId="5" fillId="0" borderId="20" xfId="0" applyFont="1" applyBorder="1"/>
    <xf numFmtId="0" fontId="4" fillId="0" borderId="21" xfId="0" applyFont="1" applyBorder="1"/>
    <xf numFmtId="4" fontId="0" fillId="3" borderId="18" xfId="0" applyNumberFormat="1" applyFill="1" applyBorder="1"/>
    <xf numFmtId="0" fontId="0" fillId="3" borderId="18" xfId="0" applyFill="1" applyBorder="1"/>
    <xf numFmtId="4" fontId="0" fillId="3" borderId="19" xfId="0" applyNumberFormat="1" applyFill="1" applyBorder="1"/>
    <xf numFmtId="0" fontId="2" fillId="0" borderId="0" xfId="0" applyFont="1" applyAlignment="1">
      <alignment horizontal="center" vertical="center"/>
    </xf>
    <xf numFmtId="0" fontId="0" fillId="0" borderId="25" xfId="0" applyBorder="1"/>
    <xf numFmtId="14" fontId="8" fillId="0" borderId="0" xfId="0" applyNumberFormat="1" applyFont="1" applyAlignment="1">
      <alignment horizontal="left"/>
    </xf>
    <xf numFmtId="0" fontId="0" fillId="0" borderId="25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28" xfId="0" applyBorder="1"/>
    <xf numFmtId="0" fontId="9" fillId="0" borderId="25" xfId="0" applyFont="1" applyBorder="1" applyAlignment="1">
      <alignment horizontal="left" vertical="center" indent="1"/>
    </xf>
    <xf numFmtId="0" fontId="9" fillId="0" borderId="29" xfId="0" applyFont="1" applyBorder="1" applyAlignment="1">
      <alignment horizontal="left" vertical="center" indent="1"/>
    </xf>
    <xf numFmtId="0" fontId="9" fillId="0" borderId="30" xfId="0" applyFont="1" applyBorder="1" applyAlignment="1">
      <alignment horizontal="right" vertical="center" wrapText="1"/>
    </xf>
    <xf numFmtId="0" fontId="9" fillId="0" borderId="30" xfId="0" applyFont="1" applyBorder="1" applyAlignment="1">
      <alignment horizontal="left" vertical="center" wrapText="1"/>
    </xf>
    <xf numFmtId="0" fontId="0" fillId="0" borderId="30" xfId="0" applyBorder="1" applyAlignment="1">
      <alignment vertical="center"/>
    </xf>
    <xf numFmtId="0" fontId="9" fillId="0" borderId="30" xfId="0" applyFont="1" applyBorder="1" applyAlignment="1">
      <alignment vertical="center"/>
    </xf>
    <xf numFmtId="0" fontId="0" fillId="0" borderId="31" xfId="0" applyBorder="1"/>
    <xf numFmtId="0" fontId="0" fillId="0" borderId="29" xfId="0" applyBorder="1" applyAlignment="1">
      <alignment horizontal="left" indent="1"/>
    </xf>
    <xf numFmtId="0" fontId="0" fillId="0" borderId="30" xfId="0" applyBorder="1" applyAlignment="1">
      <alignment vertical="center" wrapText="1"/>
    </xf>
    <xf numFmtId="0" fontId="0" fillId="0" borderId="30" xfId="0" applyBorder="1"/>
    <xf numFmtId="0" fontId="0" fillId="0" borderId="30" xfId="0" applyBorder="1" applyAlignment="1">
      <alignment horizontal="right"/>
    </xf>
    <xf numFmtId="0" fontId="0" fillId="0" borderId="32" xfId="0" applyBorder="1" applyAlignment="1">
      <alignment horizontal="left" vertical="top" indent="1"/>
    </xf>
    <xf numFmtId="0" fontId="0" fillId="0" borderId="26" xfId="0" applyBorder="1" applyAlignment="1">
      <alignment vertical="top" wrapText="1"/>
    </xf>
    <xf numFmtId="0" fontId="9" fillId="0" borderId="26" xfId="0" applyFont="1" applyBorder="1" applyAlignment="1">
      <alignment vertical="center"/>
    </xf>
    <xf numFmtId="0" fontId="0" fillId="0" borderId="26" xfId="0" applyBorder="1" applyAlignment="1">
      <alignment horizontal="right" vertical="center"/>
    </xf>
    <xf numFmtId="0" fontId="0" fillId="0" borderId="27" xfId="0" applyBorder="1"/>
    <xf numFmtId="49" fontId="0" fillId="0" borderId="25" xfId="0" applyNumberFormat="1" applyBorder="1"/>
    <xf numFmtId="0" fontId="0" fillId="0" borderId="28" xfId="0" applyBorder="1" applyAlignment="1">
      <alignment horizontal="right"/>
    </xf>
    <xf numFmtId="0" fontId="0" fillId="0" borderId="25" xfId="0" applyBorder="1" applyAlignment="1">
      <alignment horizontal="right"/>
    </xf>
    <xf numFmtId="0" fontId="9" fillId="0" borderId="30" xfId="0" applyFont="1" applyBorder="1" applyAlignment="1">
      <alignment vertical="top" wrapText="1"/>
    </xf>
    <xf numFmtId="0" fontId="9" fillId="0" borderId="30" xfId="0" applyFont="1" applyBorder="1" applyAlignment="1">
      <alignment vertical="top"/>
    </xf>
    <xf numFmtId="14" fontId="9" fillId="0" borderId="30" xfId="0" applyNumberFormat="1" applyFont="1" applyBorder="1" applyAlignment="1">
      <alignment horizontal="center" vertical="top"/>
    </xf>
    <xf numFmtId="0" fontId="9" fillId="0" borderId="25" xfId="0" applyFont="1" applyBorder="1"/>
    <xf numFmtId="0" fontId="9" fillId="0" borderId="0" xfId="0" applyFont="1"/>
    <xf numFmtId="0" fontId="9" fillId="0" borderId="28" xfId="0" applyFont="1" applyBorder="1" applyAlignment="1">
      <alignment horizontal="right"/>
    </xf>
    <xf numFmtId="0" fontId="0" fillId="0" borderId="38" xfId="0" applyBorder="1"/>
    <xf numFmtId="0" fontId="0" fillId="0" borderId="39" xfId="0" applyBorder="1" applyAlignment="1">
      <alignment wrapText="1"/>
    </xf>
    <xf numFmtId="0" fontId="0" fillId="0" borderId="39" xfId="0" applyBorder="1"/>
    <xf numFmtId="0" fontId="0" fillId="0" borderId="40" xfId="0" applyBorder="1" applyAlignment="1">
      <alignment horizontal="right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3" fontId="0" fillId="0" borderId="41" xfId="0" applyNumberFormat="1" applyBorder="1"/>
    <xf numFmtId="3" fontId="14" fillId="2" borderId="34" xfId="0" applyNumberFormat="1" applyFont="1" applyFill="1" applyBorder="1" applyAlignment="1">
      <alignment vertical="center" wrapText="1"/>
    </xf>
    <xf numFmtId="3" fontId="15" fillId="2" borderId="1" xfId="0" applyNumberFormat="1" applyFont="1" applyFill="1" applyBorder="1" applyAlignment="1">
      <alignment horizontal="center" vertical="center" wrapText="1" shrinkToFit="1"/>
    </xf>
    <xf numFmtId="3" fontId="14" fillId="2" borderId="1" xfId="0" applyNumberFormat="1" applyFont="1" applyFill="1" applyBorder="1" applyAlignment="1">
      <alignment horizontal="center" vertical="center" wrapText="1" shrinkToFit="1"/>
    </xf>
    <xf numFmtId="3" fontId="14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right" vertical="center" wrapText="1" shrinkToFit="1"/>
    </xf>
    <xf numFmtId="3" fontId="8" fillId="0" borderId="1" xfId="0" applyNumberFormat="1" applyFont="1" applyBorder="1" applyAlignment="1">
      <alignment horizontal="right" vertical="center" shrinkToFit="1"/>
    </xf>
    <xf numFmtId="3" fontId="0" fillId="0" borderId="1" xfId="0" applyNumberFormat="1" applyBorder="1" applyAlignment="1">
      <alignment vertical="center" shrinkToFit="1"/>
    </xf>
    <xf numFmtId="3" fontId="0" fillId="0" borderId="1" xfId="0" applyNumberFormat="1" applyBorder="1" applyAlignment="1">
      <alignment vertical="center"/>
    </xf>
    <xf numFmtId="3" fontId="9" fillId="0" borderId="1" xfId="0" applyNumberFormat="1" applyFont="1" applyBorder="1" applyAlignment="1">
      <alignment vertical="center" wrapText="1" shrinkToFit="1"/>
    </xf>
    <xf numFmtId="3" fontId="9" fillId="0" borderId="1" xfId="0" applyNumberFormat="1" applyFont="1" applyBorder="1" applyAlignment="1">
      <alignment vertical="center" shrinkToFit="1"/>
    </xf>
    <xf numFmtId="3" fontId="9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 wrapText="1" shrinkToFit="1"/>
    </xf>
    <xf numFmtId="3" fontId="0" fillId="4" borderId="1" xfId="0" applyNumberFormat="1" applyFill="1" applyBorder="1" applyAlignment="1">
      <alignment vertical="center" wrapText="1" shrinkToFit="1"/>
    </xf>
    <xf numFmtId="3" fontId="0" fillId="4" borderId="1" xfId="0" applyNumberFormat="1" applyFill="1" applyBorder="1" applyAlignment="1">
      <alignment vertical="center" shrinkToFit="1"/>
    </xf>
    <xf numFmtId="3" fontId="0" fillId="4" borderId="1" xfId="0" applyNumberForma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12" fillId="5" borderId="17" xfId="0" applyFont="1" applyFill="1" applyBorder="1" applyAlignment="1">
      <alignment horizontal="left" vertical="center" indent="1"/>
    </xf>
    <xf numFmtId="0" fontId="0" fillId="5" borderId="18" xfId="0" applyFill="1" applyBorder="1" applyAlignment="1">
      <alignment wrapText="1"/>
    </xf>
    <xf numFmtId="0" fontId="0" fillId="5" borderId="18" xfId="0" applyFill="1" applyBorder="1"/>
    <xf numFmtId="49" fontId="9" fillId="5" borderId="19" xfId="0" applyNumberFormat="1" applyFont="1" applyFill="1" applyBorder="1" applyAlignment="1">
      <alignment horizontal="left" vertical="center"/>
    </xf>
    <xf numFmtId="0" fontId="0" fillId="5" borderId="25" xfId="0" applyFill="1" applyBorder="1"/>
    <xf numFmtId="0" fontId="7" fillId="5" borderId="25" xfId="0" applyFont="1" applyFill="1" applyBorder="1" applyAlignment="1">
      <alignment horizontal="left" vertical="center" indent="1"/>
    </xf>
    <xf numFmtId="0" fontId="0" fillId="5" borderId="25" xfId="0" applyFill="1" applyBorder="1" applyAlignment="1">
      <alignment horizontal="left" vertical="center" indent="1"/>
    </xf>
    <xf numFmtId="4" fontId="0" fillId="5" borderId="25" xfId="0" applyNumberFormat="1" applyFill="1" applyBorder="1"/>
    <xf numFmtId="0" fontId="0" fillId="5" borderId="29" xfId="0" applyFill="1" applyBorder="1" applyAlignment="1">
      <alignment horizontal="left" vertical="center" indent="1"/>
    </xf>
    <xf numFmtId="0" fontId="0" fillId="5" borderId="30" xfId="0" applyFill="1" applyBorder="1" applyAlignment="1">
      <alignment wrapText="1"/>
    </xf>
    <xf numFmtId="49" fontId="9" fillId="5" borderId="30" xfId="0" applyNumberFormat="1" applyFont="1" applyFill="1" applyBorder="1" applyAlignment="1">
      <alignment horizontal="left" vertical="center" wrapText="1"/>
    </xf>
    <xf numFmtId="3" fontId="14" fillId="2" borderId="34" xfId="0" applyNumberFormat="1" applyFon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9" fillId="0" borderId="34" xfId="0" applyNumberFormat="1" applyFont="1" applyBorder="1" applyAlignment="1">
      <alignment vertical="center"/>
    </xf>
    <xf numFmtId="3" fontId="0" fillId="0" borderId="34" xfId="0" applyNumberFormat="1" applyBorder="1" applyAlignment="1">
      <alignment horizontal="left" vertical="center"/>
    </xf>
    <xf numFmtId="0" fontId="0" fillId="5" borderId="0" xfId="0" applyFill="1" applyAlignment="1">
      <alignment wrapText="1"/>
    </xf>
    <xf numFmtId="49" fontId="3" fillId="5" borderId="0" xfId="0" applyNumberFormat="1" applyFont="1" applyFill="1" applyAlignment="1">
      <alignment horizontal="left" vertical="center" wrapText="1"/>
    </xf>
    <xf numFmtId="49" fontId="9" fillId="5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wrapText="1"/>
    </xf>
    <xf numFmtId="0" fontId="0" fillId="0" borderId="0" xfId="0" applyAlignment="1">
      <alignment horizontal="center"/>
    </xf>
    <xf numFmtId="4" fontId="11" fillId="0" borderId="28" xfId="0" applyNumberFormat="1" applyFont="1" applyBorder="1" applyAlignment="1">
      <alignment horizontal="right" vertical="center" indent="1"/>
    </xf>
    <xf numFmtId="0" fontId="9" fillId="0" borderId="38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0" fillId="0" borderId="25" xfId="0" applyBorder="1" applyAlignment="1">
      <alignment horizontal="left" indent="1"/>
    </xf>
    <xf numFmtId="0" fontId="0" fillId="0" borderId="0" xfId="0" applyAlignment="1">
      <alignment horizontal="left"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 shrinkToFit="1"/>
    </xf>
    <xf numFmtId="164" fontId="16" fillId="0" borderId="0" xfId="0" applyNumberFormat="1" applyFont="1" applyAlignment="1">
      <alignment vertical="center" shrinkToFit="1"/>
    </xf>
    <xf numFmtId="4" fontId="16" fillId="0" borderId="0" xfId="0" applyNumberFormat="1" applyFont="1" applyAlignment="1">
      <alignment vertical="center" shrinkToFit="1"/>
    </xf>
    <xf numFmtId="49" fontId="17" fillId="0" borderId="0" xfId="0" applyNumberFormat="1" applyFont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4" fontId="11" fillId="0" borderId="47" xfId="0" applyNumberFormat="1" applyFont="1" applyBorder="1" applyAlignment="1">
      <alignment horizontal="right" vertical="center" indent="1"/>
    </xf>
    <xf numFmtId="4" fontId="11" fillId="0" borderId="44" xfId="0" applyNumberFormat="1" applyFont="1" applyBorder="1" applyAlignment="1">
      <alignment horizontal="right" vertical="center" indent="1"/>
    </xf>
    <xf numFmtId="4" fontId="13" fillId="5" borderId="18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 wrapText="1"/>
    </xf>
    <xf numFmtId="3" fontId="0" fillId="4" borderId="34" xfId="0" applyNumberFormat="1" applyFill="1" applyBorder="1" applyAlignment="1">
      <alignment vertical="center"/>
    </xf>
    <xf numFmtId="3" fontId="0" fillId="4" borderId="36" xfId="0" applyNumberFormat="1" applyFill="1" applyBorder="1" applyAlignment="1">
      <alignment vertical="center"/>
    </xf>
    <xf numFmtId="0" fontId="9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3" fontId="9" fillId="0" borderId="34" xfId="0" applyNumberFormat="1" applyFont="1" applyBorder="1" applyAlignment="1">
      <alignment vertical="center" wrapText="1"/>
    </xf>
    <xf numFmtId="4" fontId="11" fillId="0" borderId="48" xfId="0" applyNumberFormat="1" applyFont="1" applyBorder="1" applyAlignment="1">
      <alignment horizontal="right" vertical="center" indent="1"/>
    </xf>
    <xf numFmtId="4" fontId="10" fillId="0" borderId="35" xfId="0" applyNumberFormat="1" applyFont="1" applyBorder="1" applyAlignment="1">
      <alignment horizontal="right" vertical="center" indent="1"/>
    </xf>
    <xf numFmtId="4" fontId="10" fillId="0" borderId="36" xfId="0" applyNumberFormat="1" applyFont="1" applyBorder="1" applyAlignment="1">
      <alignment horizontal="right" vertical="center" indent="1"/>
    </xf>
    <xf numFmtId="4" fontId="10" fillId="0" borderId="37" xfId="0" applyNumberFormat="1" applyFont="1" applyBorder="1" applyAlignment="1">
      <alignment horizontal="right" vertical="center" indent="1"/>
    </xf>
    <xf numFmtId="0" fontId="0" fillId="0" borderId="0" xfId="0" applyAlignment="1">
      <alignment horizontal="right" indent="1"/>
    </xf>
    <xf numFmtId="0" fontId="0" fillId="0" borderId="28" xfId="0" applyBorder="1" applyAlignment="1">
      <alignment horizontal="right" indent="1"/>
    </xf>
    <xf numFmtId="4" fontId="10" fillId="0" borderId="46" xfId="0" applyNumberFormat="1" applyFont="1" applyBorder="1" applyAlignment="1">
      <alignment horizontal="right" vertical="center" indent="1"/>
    </xf>
    <xf numFmtId="4" fontId="10" fillId="0" borderId="45" xfId="0" applyNumberFormat="1" applyFont="1" applyBorder="1" applyAlignment="1">
      <alignment horizontal="right" vertical="center" indent="1"/>
    </xf>
    <xf numFmtId="4" fontId="10" fillId="0" borderId="24" xfId="0" applyNumberFormat="1" applyFont="1" applyBorder="1" applyAlignment="1">
      <alignment horizontal="right" vertical="center" indent="1"/>
    </xf>
    <xf numFmtId="0" fontId="9" fillId="0" borderId="30" xfId="0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1" fontId="0" fillId="0" borderId="0" xfId="0" applyNumberFormat="1" applyAlignment="1">
      <alignment horizontal="right" inden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49" fontId="3" fillId="5" borderId="26" xfId="0" applyNumberFormat="1" applyFont="1" applyFill="1" applyBorder="1" applyAlignment="1">
      <alignment horizontal="left" vertical="center" wrapText="1"/>
    </xf>
    <xf numFmtId="0" fontId="0" fillId="5" borderId="26" xfId="0" applyFill="1" applyBorder="1" applyAlignment="1">
      <alignment wrapText="1"/>
    </xf>
    <xf numFmtId="0" fontId="0" fillId="5" borderId="27" xfId="0" applyFill="1" applyBorder="1" applyAlignment="1">
      <alignment wrapText="1"/>
    </xf>
    <xf numFmtId="49" fontId="9" fillId="5" borderId="0" xfId="0" applyNumberFormat="1" applyFont="1" applyFill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28" xfId="0" applyFill="1" applyBorder="1" applyAlignment="1">
      <alignment wrapText="1"/>
    </xf>
    <xf numFmtId="49" fontId="9" fillId="5" borderId="30" xfId="0" applyNumberFormat="1" applyFont="1" applyFill="1" applyBorder="1" applyAlignment="1">
      <alignment horizontal="left" vertical="center" wrapText="1"/>
    </xf>
    <xf numFmtId="0" fontId="9" fillId="5" borderId="30" xfId="0" applyFont="1" applyFill="1" applyBorder="1" applyAlignment="1">
      <alignment horizontal="left" vertical="center" wrapText="1"/>
    </xf>
    <xf numFmtId="0" fontId="9" fillId="5" borderId="31" xfId="0" applyFont="1" applyFill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3" borderId="17" xfId="0" applyFill="1" applyBorder="1" applyAlignment="1">
      <alignment horizontal="right"/>
    </xf>
    <xf numFmtId="0" fontId="0" fillId="3" borderId="18" xfId="0" applyFill="1" applyBorder="1" applyAlignment="1">
      <alignment horizontal="right"/>
    </xf>
    <xf numFmtId="49" fontId="1" fillId="3" borderId="9" xfId="0" applyNumberFormat="1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49" fontId="0" fillId="0" borderId="14" xfId="0" applyNumberFormat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shrinkToFit="1"/>
    </xf>
    <xf numFmtId="164" fontId="2" fillId="0" borderId="0" xfId="0" applyNumberFormat="1" applyFont="1" applyBorder="1" applyAlignment="1">
      <alignment vertical="center" shrinkToFit="1"/>
    </xf>
    <xf numFmtId="4" fontId="2" fillId="0" borderId="0" xfId="0" applyNumberFormat="1" applyFont="1" applyBorder="1" applyAlignment="1">
      <alignment vertical="center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B1" workbookViewId="0">
      <selection activeCell="H20" sqref="H20:J20"/>
    </sheetView>
  </sheetViews>
  <sheetFormatPr defaultColWidth="9" defaultRowHeight="15" x14ac:dyDescent="0.25"/>
  <cols>
    <col min="1" max="1" width="8.42578125" hidden="1" customWidth="1"/>
    <col min="2" max="2" width="5.140625" customWidth="1"/>
    <col min="3" max="3" width="13.42578125" customWidth="1"/>
    <col min="4" max="4" width="7.42578125" style="32" customWidth="1"/>
    <col min="5" max="5" width="13" style="32" customWidth="1"/>
    <col min="6" max="6" width="9.7109375" style="32" customWidth="1"/>
    <col min="7" max="7" width="11.7109375" customWidth="1"/>
    <col min="8" max="8" width="13" customWidth="1"/>
    <col min="9" max="9" width="12" customWidth="1"/>
    <col min="10" max="10" width="13" customWidth="1"/>
    <col min="11" max="11" width="6.5703125" customWidth="1"/>
    <col min="12" max="12" width="4.28515625" customWidth="1"/>
    <col min="13" max="16" width="10.7109375" customWidth="1"/>
  </cols>
  <sheetData>
    <row r="1" spans="1:16" ht="15.75" thickBot="1" x14ac:dyDescent="0.3"/>
    <row r="2" spans="1:16" ht="33.75" customHeight="1" x14ac:dyDescent="0.25">
      <c r="A2" s="21" t="s">
        <v>50</v>
      </c>
      <c r="C2" s="154" t="s">
        <v>10</v>
      </c>
      <c r="D2" s="155"/>
      <c r="E2" s="155"/>
      <c r="F2" s="155"/>
      <c r="G2" s="155"/>
      <c r="H2" s="155"/>
      <c r="I2" s="155"/>
      <c r="J2" s="155"/>
      <c r="K2" s="156"/>
    </row>
    <row r="3" spans="1:16" ht="36" customHeight="1" x14ac:dyDescent="0.25">
      <c r="A3" s="89"/>
      <c r="C3" s="90" t="s">
        <v>51</v>
      </c>
      <c r="D3" s="100"/>
      <c r="E3" s="101"/>
      <c r="F3" s="157" t="s">
        <v>23</v>
      </c>
      <c r="G3" s="158"/>
      <c r="H3" s="158"/>
      <c r="I3" s="158"/>
      <c r="J3" s="158"/>
      <c r="K3" s="159"/>
      <c r="P3" s="30"/>
    </row>
    <row r="4" spans="1:16" ht="27" customHeight="1" x14ac:dyDescent="0.25">
      <c r="A4" s="89"/>
      <c r="C4" s="91" t="s">
        <v>53</v>
      </c>
      <c r="D4" s="100"/>
      <c r="E4" s="102"/>
      <c r="F4" s="160"/>
      <c r="G4" s="161"/>
      <c r="H4" s="161"/>
      <c r="I4" s="161"/>
      <c r="J4" s="161"/>
      <c r="K4" s="162"/>
    </row>
    <row r="5" spans="1:16" ht="23.25" customHeight="1" x14ac:dyDescent="0.25">
      <c r="A5" s="92">
        <v>307</v>
      </c>
      <c r="B5" s="83"/>
      <c r="C5" s="93" t="s">
        <v>55</v>
      </c>
      <c r="D5" s="94"/>
      <c r="E5" s="95"/>
      <c r="F5" s="163" t="s">
        <v>23</v>
      </c>
      <c r="G5" s="164"/>
      <c r="H5" s="164"/>
      <c r="I5" s="164"/>
      <c r="J5" s="164"/>
      <c r="K5" s="165"/>
    </row>
    <row r="6" spans="1:16" ht="24" customHeight="1" x14ac:dyDescent="0.25">
      <c r="A6" s="29"/>
      <c r="C6" s="31" t="s">
        <v>57</v>
      </c>
      <c r="E6" s="166"/>
      <c r="F6" s="167"/>
      <c r="G6" s="167"/>
      <c r="H6" s="167"/>
      <c r="I6" s="103" t="s">
        <v>58</v>
      </c>
      <c r="J6" s="104"/>
      <c r="K6" s="33"/>
    </row>
    <row r="7" spans="1:16" ht="15.75" customHeight="1" x14ac:dyDescent="0.25">
      <c r="A7" s="29"/>
      <c r="C7" s="34"/>
      <c r="D7" s="105"/>
      <c r="E7" s="168"/>
      <c r="F7" s="169"/>
      <c r="G7" s="169"/>
      <c r="H7" s="169"/>
      <c r="I7" s="103" t="s">
        <v>59</v>
      </c>
      <c r="J7" s="104"/>
      <c r="K7" s="33"/>
    </row>
    <row r="8" spans="1:16" ht="15.75" customHeight="1" x14ac:dyDescent="0.25">
      <c r="A8" s="29"/>
      <c r="C8" s="35"/>
      <c r="D8" s="36"/>
      <c r="E8" s="37"/>
      <c r="F8" s="151"/>
      <c r="G8" s="152"/>
      <c r="H8" s="152"/>
      <c r="I8" s="38"/>
      <c r="J8" s="39"/>
      <c r="K8" s="40"/>
    </row>
    <row r="9" spans="1:16" ht="24" hidden="1" customHeight="1" x14ac:dyDescent="0.25">
      <c r="A9" s="29"/>
      <c r="C9" s="31" t="s">
        <v>60</v>
      </c>
      <c r="E9" s="106"/>
      <c r="I9" s="103" t="s">
        <v>58</v>
      </c>
      <c r="J9" s="104"/>
      <c r="K9" s="33"/>
    </row>
    <row r="10" spans="1:16" ht="15.75" hidden="1" customHeight="1" x14ac:dyDescent="0.25">
      <c r="A10" s="29"/>
      <c r="C10" s="29"/>
      <c r="E10" s="106"/>
      <c r="I10" s="103" t="s">
        <v>59</v>
      </c>
      <c r="J10" s="104"/>
      <c r="K10" s="33"/>
    </row>
    <row r="11" spans="1:16" ht="15.75" hidden="1" customHeight="1" x14ac:dyDescent="0.25">
      <c r="A11" s="29"/>
      <c r="C11" s="41"/>
      <c r="D11" s="36"/>
      <c r="E11" s="37"/>
      <c r="F11" s="42"/>
      <c r="G11" s="38"/>
      <c r="H11" s="43"/>
      <c r="I11" s="43"/>
      <c r="J11" s="44"/>
      <c r="K11" s="40"/>
    </row>
    <row r="12" spans="1:16" ht="24" customHeight="1" x14ac:dyDescent="0.25">
      <c r="A12" s="29"/>
      <c r="C12" s="45" t="s">
        <v>61</v>
      </c>
      <c r="D12" s="46"/>
      <c r="E12" s="166"/>
      <c r="F12" s="166"/>
      <c r="G12" s="166"/>
      <c r="H12" s="166"/>
      <c r="I12" s="48"/>
      <c r="J12" s="47"/>
      <c r="K12" s="49"/>
    </row>
    <row r="13" spans="1:16" ht="32.25" customHeight="1" thickBot="1" x14ac:dyDescent="0.3">
      <c r="A13" s="29"/>
      <c r="C13" s="114" t="s">
        <v>62</v>
      </c>
      <c r="D13" s="115"/>
      <c r="F13" s="153"/>
      <c r="G13" s="153"/>
      <c r="H13" s="146"/>
      <c r="I13" s="146"/>
      <c r="J13" s="146" t="s">
        <v>83</v>
      </c>
      <c r="K13" s="147"/>
    </row>
    <row r="14" spans="1:16" ht="23.25" customHeight="1" x14ac:dyDescent="0.25">
      <c r="A14" s="50" t="s">
        <v>64</v>
      </c>
      <c r="B14" s="13"/>
      <c r="C14" s="121" t="s">
        <v>24</v>
      </c>
      <c r="D14" s="122"/>
      <c r="E14" s="122"/>
      <c r="F14" s="122"/>
      <c r="G14" s="123"/>
      <c r="H14" s="148"/>
      <c r="I14" s="149"/>
      <c r="J14" s="148"/>
      <c r="K14" s="150"/>
    </row>
    <row r="15" spans="1:16" ht="23.25" customHeight="1" x14ac:dyDescent="0.25">
      <c r="A15" s="50" t="s">
        <v>65</v>
      </c>
      <c r="B15" s="13"/>
      <c r="C15" s="124" t="s">
        <v>30</v>
      </c>
      <c r="D15" s="125"/>
      <c r="E15" s="125"/>
      <c r="F15" s="125"/>
      <c r="G15" s="126"/>
      <c r="H15" s="143"/>
      <c r="I15" s="144"/>
      <c r="J15" s="143"/>
      <c r="K15" s="145"/>
    </row>
    <row r="16" spans="1:16" ht="23.25" customHeight="1" x14ac:dyDescent="0.25">
      <c r="A16" s="50" t="s">
        <v>66</v>
      </c>
      <c r="B16" s="13"/>
      <c r="C16" s="124" t="s">
        <v>36</v>
      </c>
      <c r="D16" s="125"/>
      <c r="E16" s="125"/>
      <c r="F16" s="125"/>
      <c r="G16" s="126"/>
      <c r="H16" s="143"/>
      <c r="I16" s="144"/>
      <c r="J16" s="143"/>
      <c r="K16" s="145"/>
    </row>
    <row r="17" spans="1:11" ht="23.25" customHeight="1" thickBot="1" x14ac:dyDescent="0.3">
      <c r="A17" s="29"/>
      <c r="C17" s="127" t="s">
        <v>63</v>
      </c>
      <c r="D17" s="128"/>
      <c r="E17" s="128"/>
      <c r="F17" s="128"/>
      <c r="G17" s="129"/>
      <c r="H17" s="130"/>
      <c r="I17" s="131"/>
      <c r="J17" s="130">
        <f>SUM(J14:K16)</f>
        <v>0</v>
      </c>
      <c r="K17" s="142"/>
    </row>
    <row r="18" spans="1:11" ht="23.25" customHeight="1" thickBot="1" x14ac:dyDescent="0.3">
      <c r="A18" s="29"/>
      <c r="C18" s="112"/>
      <c r="D18" s="113"/>
      <c r="E18" s="113"/>
      <c r="F18" s="113"/>
      <c r="G18" s="113"/>
      <c r="H18" s="113"/>
      <c r="I18" s="113"/>
      <c r="J18" s="113"/>
      <c r="K18" s="111"/>
    </row>
    <row r="19" spans="1:11" ht="27.75" customHeight="1" thickBot="1" x14ac:dyDescent="0.3">
      <c r="A19" s="29"/>
      <c r="C19" s="85" t="s">
        <v>68</v>
      </c>
      <c r="D19" s="86"/>
      <c r="E19" s="86"/>
      <c r="F19" s="86"/>
      <c r="G19" s="87"/>
      <c r="H19" s="132">
        <f>J17</f>
        <v>0</v>
      </c>
      <c r="I19" s="132"/>
      <c r="J19" s="132"/>
      <c r="K19" s="88" t="s">
        <v>69</v>
      </c>
    </row>
    <row r="20" spans="1:11" ht="27.75" customHeight="1" thickBot="1" x14ac:dyDescent="0.3">
      <c r="A20" s="29"/>
      <c r="C20" s="85" t="s">
        <v>82</v>
      </c>
      <c r="D20" s="86"/>
      <c r="E20" s="86"/>
      <c r="F20" s="86"/>
      <c r="G20" s="87"/>
      <c r="H20" s="132">
        <f>J17*1.21</f>
        <v>0</v>
      </c>
      <c r="I20" s="132"/>
      <c r="J20" s="132"/>
      <c r="K20" s="88" t="s">
        <v>69</v>
      </c>
    </row>
    <row r="21" spans="1:11" ht="30" customHeight="1" x14ac:dyDescent="0.25">
      <c r="A21" s="29"/>
      <c r="C21" s="29"/>
      <c r="K21" s="51"/>
    </row>
    <row r="22" spans="1:11" ht="18.75" customHeight="1" x14ac:dyDescent="0.25">
      <c r="A22" s="29"/>
      <c r="C22" s="52"/>
      <c r="D22" s="107" t="s">
        <v>70</v>
      </c>
      <c r="E22" s="53"/>
      <c r="F22" s="53"/>
      <c r="G22" s="108" t="s">
        <v>71</v>
      </c>
      <c r="H22" s="54"/>
      <c r="I22" s="55"/>
      <c r="J22" s="54"/>
      <c r="K22" s="51"/>
    </row>
    <row r="23" spans="1:11" ht="47.25" customHeight="1" x14ac:dyDescent="0.25">
      <c r="A23" s="29"/>
      <c r="C23" s="29"/>
      <c r="K23" s="51"/>
    </row>
    <row r="24" spans="1:11" s="57" customFormat="1" ht="18.75" customHeight="1" x14ac:dyDescent="0.2">
      <c r="A24" s="56"/>
      <c r="C24" s="56"/>
      <c r="D24" s="109"/>
      <c r="E24" s="136"/>
      <c r="F24" s="137"/>
      <c r="H24" s="138"/>
      <c r="I24" s="139"/>
      <c r="J24" s="139"/>
      <c r="K24" s="58"/>
    </row>
    <row r="25" spans="1:11" ht="12.75" customHeight="1" x14ac:dyDescent="0.25">
      <c r="A25" s="29"/>
      <c r="C25" s="29"/>
      <c r="E25" s="140" t="s">
        <v>72</v>
      </c>
      <c r="F25" s="140"/>
      <c r="I25" s="110" t="s">
        <v>73</v>
      </c>
      <c r="K25" s="51"/>
    </row>
    <row r="26" spans="1:11" ht="13.5" customHeight="1" thickBot="1" x14ac:dyDescent="0.3">
      <c r="A26" s="59"/>
      <c r="C26" s="59"/>
      <c r="D26" s="60"/>
      <c r="E26" s="60"/>
      <c r="F26" s="60"/>
      <c r="G26" s="61"/>
      <c r="H26" s="61"/>
      <c r="I26" s="61"/>
      <c r="J26" s="61"/>
      <c r="K26" s="62"/>
    </row>
    <row r="27" spans="1:11" ht="27" hidden="1" customHeight="1" x14ac:dyDescent="0.25">
      <c r="C27" s="63" t="s">
        <v>74</v>
      </c>
      <c r="D27" s="64"/>
      <c r="E27" s="64"/>
      <c r="F27" s="64"/>
      <c r="G27" s="65"/>
      <c r="H27" s="65"/>
      <c r="I27" s="65"/>
      <c r="J27" s="65"/>
      <c r="K27" s="66"/>
    </row>
    <row r="28" spans="1:11" ht="25.5" hidden="1" customHeight="1" x14ac:dyDescent="0.25">
      <c r="A28" s="67" t="s">
        <v>75</v>
      </c>
      <c r="B28" s="84"/>
      <c r="C28" s="96" t="s">
        <v>76</v>
      </c>
      <c r="D28" s="68" t="s">
        <v>77</v>
      </c>
      <c r="E28" s="68"/>
      <c r="F28" s="68"/>
      <c r="G28" s="69" t="e">
        <f>#REF!</f>
        <v>#REF!</v>
      </c>
      <c r="H28" s="69" t="e">
        <f>#REF!</f>
        <v>#REF!</v>
      </c>
      <c r="I28" s="70" t="s">
        <v>78</v>
      </c>
      <c r="J28" s="70" t="s">
        <v>79</v>
      </c>
      <c r="K28" s="71" t="s">
        <v>67</v>
      </c>
    </row>
    <row r="29" spans="1:11" ht="25.5" hidden="1" customHeight="1" x14ac:dyDescent="0.25">
      <c r="A29" s="67">
        <v>1</v>
      </c>
      <c r="B29" s="84"/>
      <c r="C29" s="97" t="s">
        <v>80</v>
      </c>
      <c r="D29" s="133"/>
      <c r="E29" s="133"/>
      <c r="F29" s="133"/>
      <c r="G29" s="72">
        <v>5375398.29</v>
      </c>
      <c r="H29" s="73">
        <v>7000</v>
      </c>
      <c r="I29" s="74">
        <v>807779.74</v>
      </c>
      <c r="J29" s="74">
        <v>6190178.0300000003</v>
      </c>
      <c r="K29" s="75">
        <f>IF(CenaCelkemVypocet=0,"",J29/CenaCelkemVypocet*100)</f>
        <v>100</v>
      </c>
    </row>
    <row r="30" spans="1:11" ht="25.5" hidden="1" customHeight="1" x14ac:dyDescent="0.25">
      <c r="A30" s="67">
        <v>2</v>
      </c>
      <c r="B30" s="84"/>
      <c r="C30" s="98" t="s">
        <v>54</v>
      </c>
      <c r="D30" s="141" t="s">
        <v>52</v>
      </c>
      <c r="E30" s="141"/>
      <c r="F30" s="141"/>
      <c r="G30" s="76">
        <v>5375398.29</v>
      </c>
      <c r="H30" s="77">
        <v>7000</v>
      </c>
      <c r="I30" s="77">
        <v>807779.74</v>
      </c>
      <c r="J30" s="77">
        <v>6190178.0300000003</v>
      </c>
      <c r="K30" s="78">
        <f>IF(CenaCelkemVypocet=0,"",J30/CenaCelkemVypocet*100)</f>
        <v>100</v>
      </c>
    </row>
    <row r="31" spans="1:11" ht="25.5" hidden="1" customHeight="1" x14ac:dyDescent="0.25">
      <c r="A31" s="67">
        <v>3</v>
      </c>
      <c r="B31" s="84"/>
      <c r="C31" s="99" t="s">
        <v>54</v>
      </c>
      <c r="D31" s="133" t="s">
        <v>56</v>
      </c>
      <c r="E31" s="133"/>
      <c r="F31" s="133"/>
      <c r="G31" s="79">
        <v>5375398.29</v>
      </c>
      <c r="H31" s="74">
        <v>7000</v>
      </c>
      <c r="I31" s="74">
        <v>807779.74</v>
      </c>
      <c r="J31" s="74">
        <v>6190178.0300000003</v>
      </c>
      <c r="K31" s="75">
        <f>IF(CenaCelkemVypocet=0,"",J31/CenaCelkemVypocet*100)</f>
        <v>100</v>
      </c>
    </row>
    <row r="32" spans="1:11" ht="25.5" hidden="1" customHeight="1" x14ac:dyDescent="0.25">
      <c r="A32" s="67"/>
      <c r="B32" s="84"/>
      <c r="C32" s="134" t="s">
        <v>81</v>
      </c>
      <c r="D32" s="134"/>
      <c r="E32" s="134"/>
      <c r="F32" s="135"/>
      <c r="G32" s="80">
        <f>SUMIF(A29:A31,"=1",G29:G31)</f>
        <v>5375398.29</v>
      </c>
      <c r="H32" s="81">
        <f>SUMIF(A29:A31,"=1",H29:H31)</f>
        <v>7000</v>
      </c>
      <c r="I32" s="81">
        <f>SUMIF(A29:A31,"=1",I29:I31)</f>
        <v>807779.74</v>
      </c>
      <c r="J32" s="81">
        <f>SUMIF(A29:A31,"=1",J29:J31)</f>
        <v>6190178.0300000003</v>
      </c>
      <c r="K32" s="82">
        <f>SUMIF(A29:A31,"=1",K29:K31)</f>
        <v>100</v>
      </c>
    </row>
    <row r="35" spans="7:11" x14ac:dyDescent="0.25">
      <c r="G35" s="83"/>
      <c r="H35" s="83"/>
      <c r="I35" s="83"/>
      <c r="J35" s="83"/>
      <c r="K35" s="84"/>
    </row>
  </sheetData>
  <mergeCells count="32">
    <mergeCell ref="F8:H8"/>
    <mergeCell ref="F13:G13"/>
    <mergeCell ref="H13:I13"/>
    <mergeCell ref="C2:K2"/>
    <mergeCell ref="F3:K3"/>
    <mergeCell ref="F4:K4"/>
    <mergeCell ref="F5:K5"/>
    <mergeCell ref="E6:H6"/>
    <mergeCell ref="E7:H7"/>
    <mergeCell ref="E12:H12"/>
    <mergeCell ref="J17:K17"/>
    <mergeCell ref="H16:I16"/>
    <mergeCell ref="J16:K16"/>
    <mergeCell ref="J13:K13"/>
    <mergeCell ref="H14:I14"/>
    <mergeCell ref="J14:K14"/>
    <mergeCell ref="H15:I15"/>
    <mergeCell ref="J15:K15"/>
    <mergeCell ref="H20:J20"/>
    <mergeCell ref="D31:F31"/>
    <mergeCell ref="C32:F32"/>
    <mergeCell ref="H19:J19"/>
    <mergeCell ref="E24:F24"/>
    <mergeCell ref="H24:J24"/>
    <mergeCell ref="E25:F25"/>
    <mergeCell ref="D29:F29"/>
    <mergeCell ref="D30:F30"/>
    <mergeCell ref="C14:G14"/>
    <mergeCell ref="C15:G15"/>
    <mergeCell ref="C16:G16"/>
    <mergeCell ref="C17:G17"/>
    <mergeCell ref="H17:I17"/>
  </mergeCells>
  <pageMargins left="0.7" right="0.7" top="0.78740157499999996" bottom="0.78740157499999996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fitToPage="1"/>
  </sheetPr>
  <dimension ref="A1:AR42"/>
  <sheetViews>
    <sheetView tabSelected="1" workbookViewId="0">
      <selection activeCell="J14" sqref="J14"/>
    </sheetView>
  </sheetViews>
  <sheetFormatPr defaultRowHeight="15" outlineLevelRow="1" x14ac:dyDescent="0.25"/>
  <cols>
    <col min="1" max="1" width="4.7109375" customWidth="1"/>
    <col min="2" max="2" width="10" customWidth="1"/>
    <col min="3" max="3" width="31.5703125" customWidth="1"/>
    <col min="6" max="6" width="10" bestFit="1" customWidth="1"/>
    <col min="7" max="7" width="10.7109375" customWidth="1"/>
    <col min="8" max="8" width="6.140625" customWidth="1"/>
    <col min="9" max="9" width="14.28515625" customWidth="1"/>
    <col min="10" max="10" width="4" customWidth="1"/>
  </cols>
  <sheetData>
    <row r="1" spans="1:44" ht="15.75" customHeight="1" thickBot="1" x14ac:dyDescent="0.3">
      <c r="A1" s="15"/>
      <c r="B1" s="174" t="s">
        <v>10</v>
      </c>
      <c r="C1" s="174"/>
      <c r="D1" s="174"/>
      <c r="E1" s="174"/>
      <c r="F1" s="174"/>
      <c r="G1" s="174"/>
      <c r="H1" s="174"/>
      <c r="I1" s="174"/>
      <c r="AG1" t="s">
        <v>11</v>
      </c>
    </row>
    <row r="2" spans="1:44" ht="24.95" customHeight="1" x14ac:dyDescent="0.25">
      <c r="A2" s="14"/>
      <c r="B2" s="18" t="s">
        <v>15</v>
      </c>
      <c r="C2" s="172" t="s">
        <v>23</v>
      </c>
      <c r="D2" s="172"/>
      <c r="E2" s="172"/>
      <c r="F2" s="172"/>
      <c r="G2" s="172"/>
      <c r="H2" s="172"/>
      <c r="I2" s="173"/>
      <c r="AG2" t="s">
        <v>12</v>
      </c>
    </row>
    <row r="3" spans="1:44" ht="24.95" customHeight="1" x14ac:dyDescent="0.25">
      <c r="A3" s="14"/>
      <c r="B3" s="19" t="s">
        <v>16</v>
      </c>
      <c r="C3" s="175" t="s">
        <v>24</v>
      </c>
      <c r="D3" s="175"/>
      <c r="E3" s="175"/>
      <c r="F3" s="175"/>
      <c r="G3" s="175"/>
      <c r="H3" s="175"/>
      <c r="I3" s="176"/>
      <c r="AC3" s="13" t="s">
        <v>12</v>
      </c>
      <c r="AG3" t="s">
        <v>13</v>
      </c>
    </row>
    <row r="4" spans="1:44" ht="24.95" customHeight="1" thickBot="1" x14ac:dyDescent="0.3">
      <c r="A4" s="14"/>
      <c r="B4" s="20" t="s">
        <v>17</v>
      </c>
      <c r="C4" s="177" t="s">
        <v>18</v>
      </c>
      <c r="D4" s="177"/>
      <c r="E4" s="177"/>
      <c r="F4" s="177"/>
      <c r="G4" s="178" t="s">
        <v>19</v>
      </c>
      <c r="H4" s="178"/>
      <c r="I4" s="17">
        <v>44956</v>
      </c>
      <c r="AG4" t="s">
        <v>14</v>
      </c>
    </row>
    <row r="5" spans="1:44" ht="21" customHeight="1" thickBot="1" x14ac:dyDescent="0.3"/>
    <row r="6" spans="1:44" ht="21" customHeight="1" thickBot="1" x14ac:dyDescent="0.3">
      <c r="B6" s="16" t="s">
        <v>5</v>
      </c>
      <c r="C6" s="2" t="s">
        <v>0</v>
      </c>
      <c r="D6" s="3" t="s">
        <v>1</v>
      </c>
      <c r="E6" s="4" t="s">
        <v>2</v>
      </c>
      <c r="F6" s="5" t="s">
        <v>3</v>
      </c>
      <c r="G6" s="4" t="s">
        <v>6</v>
      </c>
      <c r="H6" s="6" t="s">
        <v>4</v>
      </c>
      <c r="I6" s="7" t="s">
        <v>7</v>
      </c>
    </row>
    <row r="7" spans="1:44" ht="33.75" outlineLevel="1" x14ac:dyDescent="0.25">
      <c r="B7" s="8">
        <v>1</v>
      </c>
      <c r="C7" s="9" t="s">
        <v>112</v>
      </c>
      <c r="D7" s="10" t="s">
        <v>8</v>
      </c>
      <c r="E7" s="11">
        <v>0</v>
      </c>
      <c r="F7" s="12"/>
      <c r="G7" s="12">
        <f t="shared" ref="G7:G33" si="0">ROUND(E7*F7,2)</f>
        <v>0</v>
      </c>
      <c r="H7" s="12"/>
      <c r="I7" s="1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ht="33.75" outlineLevel="1" x14ac:dyDescent="0.25">
      <c r="B8" s="8">
        <f>B7+1</f>
        <v>2</v>
      </c>
      <c r="C8" s="9" t="s">
        <v>113</v>
      </c>
      <c r="D8" s="10" t="s">
        <v>8</v>
      </c>
      <c r="E8" s="11">
        <v>0</v>
      </c>
      <c r="F8" s="12"/>
      <c r="G8" s="12">
        <f t="shared" si="0"/>
        <v>0</v>
      </c>
      <c r="H8" s="12"/>
      <c r="I8" s="1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ht="33.75" outlineLevel="1" x14ac:dyDescent="0.25">
      <c r="B9" s="8">
        <f t="shared" ref="B9:B35" si="1">B8+1</f>
        <v>3</v>
      </c>
      <c r="C9" s="9" t="s">
        <v>114</v>
      </c>
      <c r="D9" s="10" t="s">
        <v>8</v>
      </c>
      <c r="E9" s="11">
        <v>0</v>
      </c>
      <c r="F9" s="12"/>
      <c r="G9" s="12">
        <f t="shared" si="0"/>
        <v>0</v>
      </c>
      <c r="H9" s="12"/>
      <c r="I9" s="1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33.75" outlineLevel="1" x14ac:dyDescent="0.25">
      <c r="B10" s="8">
        <f t="shared" si="1"/>
        <v>4</v>
      </c>
      <c r="C10" s="9" t="s">
        <v>115</v>
      </c>
      <c r="D10" s="10" t="s">
        <v>8</v>
      </c>
      <c r="E10" s="11">
        <v>0</v>
      </c>
      <c r="F10" s="12"/>
      <c r="G10" s="12">
        <f t="shared" si="0"/>
        <v>0</v>
      </c>
      <c r="H10" s="12"/>
      <c r="I10" s="1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33.75" outlineLevel="1" x14ac:dyDescent="0.25">
      <c r="B11" s="8">
        <f t="shared" si="1"/>
        <v>5</v>
      </c>
      <c r="C11" s="9" t="s">
        <v>116</v>
      </c>
      <c r="D11" s="10" t="s">
        <v>8</v>
      </c>
      <c r="E11" s="11">
        <v>0</v>
      </c>
      <c r="F11" s="12"/>
      <c r="G11" s="12">
        <f t="shared" si="0"/>
        <v>0</v>
      </c>
      <c r="H11" s="12"/>
      <c r="I11" s="1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33.75" outlineLevel="1" x14ac:dyDescent="0.25">
      <c r="B12" s="8">
        <f t="shared" si="1"/>
        <v>6</v>
      </c>
      <c r="C12" s="9" t="s">
        <v>117</v>
      </c>
      <c r="D12" s="10" t="s">
        <v>8</v>
      </c>
      <c r="E12" s="11">
        <v>0</v>
      </c>
      <c r="F12" s="12"/>
      <c r="G12" s="12">
        <f t="shared" si="0"/>
        <v>0</v>
      </c>
      <c r="H12" s="12"/>
      <c r="I12" s="1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33.75" outlineLevel="1" x14ac:dyDescent="0.25">
      <c r="B13" s="8">
        <f t="shared" si="1"/>
        <v>7</v>
      </c>
      <c r="C13" s="9" t="s">
        <v>118</v>
      </c>
      <c r="D13" s="10" t="s">
        <v>8</v>
      </c>
      <c r="E13" s="11">
        <v>0</v>
      </c>
      <c r="F13" s="12"/>
      <c r="G13" s="12">
        <f t="shared" si="0"/>
        <v>0</v>
      </c>
      <c r="H13" s="12"/>
      <c r="I13" s="1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33.75" outlineLevel="1" x14ac:dyDescent="0.25">
      <c r="B14" s="8">
        <f t="shared" si="1"/>
        <v>8</v>
      </c>
      <c r="C14" s="9" t="s">
        <v>119</v>
      </c>
      <c r="D14" s="10" t="s">
        <v>8</v>
      </c>
      <c r="E14" s="11">
        <v>0</v>
      </c>
      <c r="F14" s="12"/>
      <c r="G14" s="12">
        <f t="shared" si="0"/>
        <v>0</v>
      </c>
      <c r="H14" s="12"/>
      <c r="I14" s="1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15.75" customHeight="1" outlineLevel="1" x14ac:dyDescent="0.25">
      <c r="B15" s="8">
        <f t="shared" si="1"/>
        <v>9</v>
      </c>
      <c r="C15" s="9" t="s">
        <v>25</v>
      </c>
      <c r="D15" s="10" t="s">
        <v>8</v>
      </c>
      <c r="E15" s="11">
        <v>5</v>
      </c>
      <c r="F15" s="12"/>
      <c r="G15" s="12">
        <f t="shared" si="0"/>
        <v>0</v>
      </c>
      <c r="H15" s="12"/>
      <c r="I15" s="1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15.75" customHeight="1" outlineLevel="1" x14ac:dyDescent="0.25">
      <c r="B16" s="8">
        <f t="shared" si="1"/>
        <v>10</v>
      </c>
      <c r="C16" s="9" t="s">
        <v>26</v>
      </c>
      <c r="D16" s="10" t="s">
        <v>8</v>
      </c>
      <c r="E16" s="11">
        <v>1</v>
      </c>
      <c r="F16" s="12"/>
      <c r="G16" s="12">
        <f t="shared" si="0"/>
        <v>0</v>
      </c>
      <c r="H16" s="12"/>
      <c r="I16" s="1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2:44" ht="15.75" customHeight="1" outlineLevel="1" x14ac:dyDescent="0.25">
      <c r="B17" s="8">
        <f t="shared" si="1"/>
        <v>11</v>
      </c>
      <c r="C17" s="9" t="s">
        <v>27</v>
      </c>
      <c r="D17" s="10" t="s">
        <v>8</v>
      </c>
      <c r="E17" s="11">
        <v>1</v>
      </c>
      <c r="F17" s="12"/>
      <c r="G17" s="12">
        <f t="shared" si="0"/>
        <v>0</v>
      </c>
      <c r="H17" s="12"/>
      <c r="I17" s="1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2:44" ht="15.75" customHeight="1" outlineLevel="1" x14ac:dyDescent="0.25">
      <c r="B18" s="8">
        <f t="shared" si="1"/>
        <v>12</v>
      </c>
      <c r="C18" s="9" t="s">
        <v>28</v>
      </c>
      <c r="D18" s="10" t="s">
        <v>9</v>
      </c>
      <c r="E18" s="11">
        <v>1</v>
      </c>
      <c r="F18" s="12"/>
      <c r="G18" s="12">
        <f t="shared" si="0"/>
        <v>0</v>
      </c>
      <c r="H18" s="12"/>
      <c r="I18" s="1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2:44" ht="38.25" customHeight="1" outlineLevel="1" x14ac:dyDescent="0.25">
      <c r="B19" s="8">
        <f t="shared" si="1"/>
        <v>13</v>
      </c>
      <c r="C19" s="9" t="s">
        <v>99</v>
      </c>
      <c r="D19" s="10" t="s">
        <v>9</v>
      </c>
      <c r="E19" s="11">
        <v>1</v>
      </c>
      <c r="F19" s="12"/>
      <c r="G19" s="12">
        <f t="shared" si="0"/>
        <v>0</v>
      </c>
      <c r="H19" s="12"/>
      <c r="I19" s="1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2:44" ht="39.75" customHeight="1" outlineLevel="1" x14ac:dyDescent="0.25">
      <c r="B20" s="8">
        <f t="shared" si="1"/>
        <v>14</v>
      </c>
      <c r="C20" s="9" t="s">
        <v>100</v>
      </c>
      <c r="D20" s="10" t="s">
        <v>9</v>
      </c>
      <c r="E20" s="11">
        <v>1</v>
      </c>
      <c r="F20" s="12"/>
      <c r="G20" s="12">
        <f t="shared" si="0"/>
        <v>0</v>
      </c>
      <c r="H20" s="12"/>
      <c r="I20" s="1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2:44" ht="22.5" outlineLevel="1" x14ac:dyDescent="0.25">
      <c r="B21" s="8">
        <f t="shared" si="1"/>
        <v>15</v>
      </c>
      <c r="C21" s="9" t="s">
        <v>104</v>
      </c>
      <c r="D21" s="10" t="s">
        <v>9</v>
      </c>
      <c r="E21" s="11">
        <v>1</v>
      </c>
      <c r="F21" s="12"/>
      <c r="G21" s="12">
        <f t="shared" si="0"/>
        <v>0</v>
      </c>
      <c r="H21" s="12"/>
      <c r="I21" s="1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2:44" ht="22.5" outlineLevel="1" x14ac:dyDescent="0.25">
      <c r="B22" s="8">
        <f t="shared" si="1"/>
        <v>16</v>
      </c>
      <c r="C22" s="9" t="s">
        <v>105</v>
      </c>
      <c r="D22" s="10" t="s">
        <v>9</v>
      </c>
      <c r="E22" s="11">
        <v>1</v>
      </c>
      <c r="F22" s="12"/>
      <c r="G22" s="12">
        <f t="shared" si="0"/>
        <v>0</v>
      </c>
      <c r="H22" s="12"/>
      <c r="I22" s="1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2:44" ht="22.5" outlineLevel="1" x14ac:dyDescent="0.25">
      <c r="B23" s="8">
        <f t="shared" si="1"/>
        <v>17</v>
      </c>
      <c r="C23" s="9" t="s">
        <v>106</v>
      </c>
      <c r="D23" s="10" t="s">
        <v>8</v>
      </c>
      <c r="E23" s="11">
        <v>1</v>
      </c>
      <c r="F23" s="12"/>
      <c r="G23" s="12">
        <f t="shared" si="0"/>
        <v>0</v>
      </c>
      <c r="H23" s="12"/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2:44" ht="33" customHeight="1" outlineLevel="1" x14ac:dyDescent="0.25">
      <c r="B24" s="8">
        <f t="shared" si="1"/>
        <v>18</v>
      </c>
      <c r="C24" s="9" t="s">
        <v>102</v>
      </c>
      <c r="D24" s="10" t="s">
        <v>8</v>
      </c>
      <c r="E24" s="11">
        <v>1</v>
      </c>
      <c r="F24" s="12"/>
      <c r="G24" s="12">
        <f t="shared" si="0"/>
        <v>0</v>
      </c>
      <c r="H24" s="12"/>
      <c r="I24" s="1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2:44" ht="33.75" customHeight="1" outlineLevel="1" x14ac:dyDescent="0.25">
      <c r="B25" s="8">
        <f t="shared" si="1"/>
        <v>19</v>
      </c>
      <c r="C25" s="9" t="s">
        <v>103</v>
      </c>
      <c r="D25" s="10" t="s">
        <v>8</v>
      </c>
      <c r="E25" s="11">
        <v>1</v>
      </c>
      <c r="F25" s="12"/>
      <c r="G25" s="12">
        <f t="shared" si="0"/>
        <v>0</v>
      </c>
      <c r="H25" s="12"/>
      <c r="I25" s="1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2:44" ht="15.75" customHeight="1" outlineLevel="1" x14ac:dyDescent="0.25">
      <c r="B26" s="8">
        <f t="shared" si="1"/>
        <v>20</v>
      </c>
      <c r="C26" s="9" t="s">
        <v>29</v>
      </c>
      <c r="D26" s="10" t="s">
        <v>9</v>
      </c>
      <c r="E26" s="11">
        <v>1</v>
      </c>
      <c r="F26" s="12"/>
      <c r="G26" s="12">
        <f t="shared" si="0"/>
        <v>0</v>
      </c>
      <c r="H26" s="12"/>
      <c r="I26" s="1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2:44" outlineLevel="1" x14ac:dyDescent="0.25">
      <c r="B27" s="8">
        <f t="shared" si="1"/>
        <v>21</v>
      </c>
      <c r="C27" s="9" t="s">
        <v>88</v>
      </c>
      <c r="D27" s="10" t="s">
        <v>9</v>
      </c>
      <c r="E27" s="11">
        <v>1</v>
      </c>
      <c r="F27" s="12"/>
      <c r="G27" s="12">
        <f t="shared" si="0"/>
        <v>0</v>
      </c>
      <c r="H27" s="12"/>
      <c r="I27" s="12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2:44" ht="38.25" customHeight="1" outlineLevel="1" x14ac:dyDescent="0.25">
      <c r="B28" s="8">
        <f t="shared" si="1"/>
        <v>22</v>
      </c>
      <c r="C28" s="9" t="s">
        <v>89</v>
      </c>
      <c r="D28" s="10" t="s">
        <v>9</v>
      </c>
      <c r="E28" s="11">
        <v>1</v>
      </c>
      <c r="F28" s="12"/>
      <c r="G28" s="12">
        <f t="shared" si="0"/>
        <v>0</v>
      </c>
      <c r="H28" s="12"/>
      <c r="I28" s="1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2:44" ht="27" customHeight="1" outlineLevel="1" x14ac:dyDescent="0.25">
      <c r="B29" s="8">
        <f t="shared" si="1"/>
        <v>23</v>
      </c>
      <c r="C29" s="9" t="s">
        <v>86</v>
      </c>
      <c r="D29" s="10" t="s">
        <v>9</v>
      </c>
      <c r="E29" s="11">
        <v>1</v>
      </c>
      <c r="F29" s="12"/>
      <c r="G29" s="12">
        <f t="shared" si="0"/>
        <v>0</v>
      </c>
      <c r="H29" s="12"/>
      <c r="I29" s="1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2:44" ht="56.25" customHeight="1" outlineLevel="1" x14ac:dyDescent="0.25">
      <c r="B30" s="8">
        <f t="shared" si="1"/>
        <v>24</v>
      </c>
      <c r="C30" s="9" t="s">
        <v>94</v>
      </c>
      <c r="D30" s="10" t="s">
        <v>9</v>
      </c>
      <c r="E30" s="11">
        <v>1</v>
      </c>
      <c r="F30" s="12"/>
      <c r="G30" s="12">
        <f t="shared" si="0"/>
        <v>0</v>
      </c>
      <c r="H30" s="12"/>
      <c r="I30" s="1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2:44" ht="36.75" customHeight="1" outlineLevel="1" x14ac:dyDescent="0.25">
      <c r="B31" s="8">
        <f t="shared" si="1"/>
        <v>25</v>
      </c>
      <c r="C31" s="9" t="s">
        <v>95</v>
      </c>
      <c r="D31" s="10" t="s">
        <v>9</v>
      </c>
      <c r="E31" s="11">
        <v>1</v>
      </c>
      <c r="F31" s="12"/>
      <c r="G31" s="12">
        <f t="shared" si="0"/>
        <v>0</v>
      </c>
      <c r="H31" s="12"/>
      <c r="I31" s="1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2:44" ht="33.75" customHeight="1" outlineLevel="1" x14ac:dyDescent="0.25">
      <c r="B32" s="8">
        <f t="shared" si="1"/>
        <v>26</v>
      </c>
      <c r="C32" s="9" t="s">
        <v>87</v>
      </c>
      <c r="D32" s="10" t="s">
        <v>9</v>
      </c>
      <c r="E32" s="11">
        <v>1</v>
      </c>
      <c r="F32" s="12"/>
      <c r="G32" s="12">
        <f t="shared" si="0"/>
        <v>0</v>
      </c>
      <c r="H32" s="12"/>
      <c r="I32" s="1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2:44" ht="37.5" customHeight="1" outlineLevel="1" x14ac:dyDescent="0.25">
      <c r="B33" s="8">
        <f t="shared" si="1"/>
        <v>27</v>
      </c>
      <c r="C33" s="9" t="s">
        <v>107</v>
      </c>
      <c r="D33" s="10" t="s">
        <v>9</v>
      </c>
      <c r="E33" s="11">
        <v>1</v>
      </c>
      <c r="F33" s="12"/>
      <c r="G33" s="12">
        <f t="shared" si="0"/>
        <v>0</v>
      </c>
      <c r="H33" s="12"/>
      <c r="I33" s="1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2:44" ht="43.5" customHeight="1" outlineLevel="1" x14ac:dyDescent="0.25">
      <c r="B34" s="8">
        <f t="shared" si="1"/>
        <v>28</v>
      </c>
      <c r="C34" s="9" t="s">
        <v>101</v>
      </c>
      <c r="D34" s="10" t="s">
        <v>9</v>
      </c>
      <c r="E34" s="11">
        <v>2</v>
      </c>
      <c r="F34" s="12"/>
      <c r="G34" s="12">
        <f t="shared" ref="G34:G35" si="2">ROUND(E34*F34,2)</f>
        <v>0</v>
      </c>
      <c r="H34" s="12"/>
      <c r="I34" s="1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2:44" ht="33.75" outlineLevel="1" x14ac:dyDescent="0.25">
      <c r="B35" s="8">
        <f t="shared" si="1"/>
        <v>29</v>
      </c>
      <c r="C35" s="9" t="s">
        <v>111</v>
      </c>
      <c r="D35" s="10" t="s">
        <v>9</v>
      </c>
      <c r="E35" s="11">
        <v>0</v>
      </c>
      <c r="F35" s="12"/>
      <c r="G35" s="12">
        <f t="shared" si="2"/>
        <v>0</v>
      </c>
      <c r="H35" s="12"/>
      <c r="I35" s="1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2:44" ht="18" customHeight="1" outlineLevel="1" x14ac:dyDescent="0.25">
      <c r="B36" s="28"/>
      <c r="C36" s="116" t="s">
        <v>96</v>
      </c>
      <c r="D36" s="117"/>
      <c r="E36" s="118"/>
      <c r="F36" s="119"/>
      <c r="G36" s="119"/>
      <c r="H36" s="119"/>
      <c r="I36" s="11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2:44" ht="18" customHeight="1" outlineLevel="1" x14ac:dyDescent="0.25">
      <c r="B37" s="28"/>
      <c r="C37" s="120" t="s">
        <v>90</v>
      </c>
      <c r="D37" s="117"/>
      <c r="E37" s="118"/>
      <c r="F37" s="119"/>
      <c r="G37" s="119"/>
      <c r="H37" s="119"/>
      <c r="I37" s="11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2:44" ht="18" customHeight="1" outlineLevel="1" x14ac:dyDescent="0.25">
      <c r="B38" s="28"/>
      <c r="C38" s="116" t="s">
        <v>91</v>
      </c>
      <c r="D38" s="117"/>
      <c r="E38" s="118"/>
      <c r="F38" s="119"/>
      <c r="G38" s="119"/>
      <c r="H38" s="119"/>
      <c r="I38" s="11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2:44" ht="18" customHeight="1" outlineLevel="1" x14ac:dyDescent="0.25">
      <c r="B39" s="28"/>
      <c r="C39" s="116" t="s">
        <v>97</v>
      </c>
      <c r="D39" s="117"/>
      <c r="E39" s="118"/>
      <c r="F39" s="119"/>
      <c r="G39" s="119"/>
      <c r="H39" s="119"/>
      <c r="I39" s="11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2:44" ht="18" customHeight="1" outlineLevel="1" thickBot="1" x14ac:dyDescent="0.3">
      <c r="B40" s="28"/>
      <c r="C40" s="116" t="s">
        <v>98</v>
      </c>
      <c r="D40" s="117"/>
      <c r="E40" s="118"/>
      <c r="F40" s="119"/>
      <c r="G40" s="119"/>
      <c r="H40" s="119"/>
      <c r="I40" s="11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2:44" ht="15.75" thickBot="1" x14ac:dyDescent="0.3">
      <c r="B41" s="21"/>
      <c r="C41" s="22"/>
      <c r="D41" s="22"/>
      <c r="E41" s="22"/>
      <c r="F41" s="22"/>
      <c r="G41" s="23" t="s">
        <v>21</v>
      </c>
      <c r="H41" s="22"/>
      <c r="I41" s="24" t="s">
        <v>22</v>
      </c>
    </row>
    <row r="42" spans="2:44" ht="15.75" thickBot="1" x14ac:dyDescent="0.3">
      <c r="B42" s="170" t="s">
        <v>20</v>
      </c>
      <c r="C42" s="171"/>
      <c r="D42" s="171"/>
      <c r="E42" s="171"/>
      <c r="F42" s="171"/>
      <c r="G42" s="25">
        <f>SUM(G7:G35)</f>
        <v>0</v>
      </c>
      <c r="H42" s="26"/>
      <c r="I42" s="27"/>
    </row>
  </sheetData>
  <mergeCells count="6">
    <mergeCell ref="B42:F42"/>
    <mergeCell ref="C2:I2"/>
    <mergeCell ref="B1:I1"/>
    <mergeCell ref="C3:I3"/>
    <mergeCell ref="C4:F4"/>
    <mergeCell ref="G4:H4"/>
  </mergeCells>
  <pageMargins left="0.7" right="0.7" top="0.78740157499999996" bottom="0.78740157499999996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17"/>
  <sheetViews>
    <sheetView topLeftCell="B1" workbookViewId="0">
      <selection activeCell="G17" sqref="G17"/>
    </sheetView>
  </sheetViews>
  <sheetFormatPr defaultRowHeight="15" outlineLevelRow="1" x14ac:dyDescent="0.25"/>
  <cols>
    <col min="1" max="1" width="4.7109375" customWidth="1"/>
    <col min="2" max="2" width="10" customWidth="1"/>
    <col min="3" max="3" width="35.85546875" customWidth="1"/>
    <col min="6" max="6" width="10" bestFit="1" customWidth="1"/>
    <col min="7" max="7" width="11.5703125" customWidth="1"/>
    <col min="8" max="8" width="6.140625" customWidth="1"/>
    <col min="9" max="9" width="14.28515625" customWidth="1"/>
    <col min="10" max="10" width="3.5703125" customWidth="1"/>
  </cols>
  <sheetData>
    <row r="1" spans="1:44" ht="15.75" customHeight="1" thickBot="1" x14ac:dyDescent="0.3">
      <c r="A1" s="15"/>
      <c r="B1" s="174" t="s">
        <v>10</v>
      </c>
      <c r="C1" s="174"/>
      <c r="D1" s="174"/>
      <c r="E1" s="174"/>
      <c r="F1" s="174"/>
      <c r="G1" s="174"/>
      <c r="H1" s="174"/>
      <c r="I1" s="174"/>
      <c r="AG1" t="s">
        <v>11</v>
      </c>
    </row>
    <row r="2" spans="1:44" ht="24.95" customHeight="1" x14ac:dyDescent="0.25">
      <c r="A2" s="14"/>
      <c r="B2" s="18" t="s">
        <v>15</v>
      </c>
      <c r="C2" s="172" t="s">
        <v>23</v>
      </c>
      <c r="D2" s="172"/>
      <c r="E2" s="172"/>
      <c r="F2" s="172"/>
      <c r="G2" s="172"/>
      <c r="H2" s="172"/>
      <c r="I2" s="173"/>
      <c r="AG2" t="s">
        <v>12</v>
      </c>
    </row>
    <row r="3" spans="1:44" ht="24.95" customHeight="1" x14ac:dyDescent="0.25">
      <c r="A3" s="14"/>
      <c r="B3" s="19" t="s">
        <v>16</v>
      </c>
      <c r="C3" s="175" t="s">
        <v>30</v>
      </c>
      <c r="D3" s="175"/>
      <c r="E3" s="175"/>
      <c r="F3" s="175"/>
      <c r="G3" s="175"/>
      <c r="H3" s="175"/>
      <c r="I3" s="176"/>
      <c r="AC3" s="13" t="s">
        <v>12</v>
      </c>
      <c r="AG3" t="s">
        <v>13</v>
      </c>
    </row>
    <row r="4" spans="1:44" ht="24.95" customHeight="1" thickBot="1" x14ac:dyDescent="0.3">
      <c r="A4" s="14"/>
      <c r="B4" s="20" t="s">
        <v>17</v>
      </c>
      <c r="C4" s="177" t="s">
        <v>18</v>
      </c>
      <c r="D4" s="177"/>
      <c r="E4" s="177"/>
      <c r="F4" s="177"/>
      <c r="G4" s="178" t="s">
        <v>19</v>
      </c>
      <c r="H4" s="178"/>
      <c r="I4" s="17">
        <v>44956</v>
      </c>
      <c r="AG4" t="s">
        <v>14</v>
      </c>
    </row>
    <row r="5" spans="1:44" ht="21" customHeight="1" thickBot="1" x14ac:dyDescent="0.3"/>
    <row r="6" spans="1:44" ht="21" customHeight="1" thickBot="1" x14ac:dyDescent="0.3">
      <c r="B6" s="16" t="s">
        <v>5</v>
      </c>
      <c r="C6" s="2" t="s">
        <v>0</v>
      </c>
      <c r="D6" s="3" t="s">
        <v>1</v>
      </c>
      <c r="E6" s="4" t="s">
        <v>2</v>
      </c>
      <c r="F6" s="5" t="s">
        <v>3</v>
      </c>
      <c r="G6" s="4" t="s">
        <v>6</v>
      </c>
      <c r="H6" s="6" t="s">
        <v>4</v>
      </c>
      <c r="I6" s="7" t="s">
        <v>7</v>
      </c>
    </row>
    <row r="7" spans="1:44" ht="15.75" customHeight="1" outlineLevel="1" x14ac:dyDescent="0.25">
      <c r="B7" s="8">
        <v>1</v>
      </c>
      <c r="C7" s="9" t="s">
        <v>31</v>
      </c>
      <c r="D7" s="10" t="s">
        <v>8</v>
      </c>
      <c r="E7" s="11">
        <v>1</v>
      </c>
      <c r="F7" s="12"/>
      <c r="G7" s="12">
        <f t="shared" ref="G7:G13" si="0">ROUND(E7*F7,2)</f>
        <v>0</v>
      </c>
      <c r="H7" s="12"/>
      <c r="I7" s="1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ht="15.75" customHeight="1" outlineLevel="1" x14ac:dyDescent="0.25">
      <c r="B8" s="8">
        <v>2</v>
      </c>
      <c r="C8" s="9" t="s">
        <v>32</v>
      </c>
      <c r="D8" s="10" t="s">
        <v>8</v>
      </c>
      <c r="E8" s="11">
        <v>8</v>
      </c>
      <c r="F8" s="12"/>
      <c r="G8" s="12">
        <f t="shared" si="0"/>
        <v>0</v>
      </c>
      <c r="H8" s="12"/>
      <c r="I8" s="1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ht="15.75" customHeight="1" outlineLevel="1" x14ac:dyDescent="0.25">
      <c r="B9" s="8">
        <v>3</v>
      </c>
      <c r="C9" s="9" t="s">
        <v>33</v>
      </c>
      <c r="D9" s="10" t="s">
        <v>8</v>
      </c>
      <c r="E9" s="11">
        <v>12</v>
      </c>
      <c r="F9" s="12"/>
      <c r="G9" s="12">
        <f t="shared" si="0"/>
        <v>0</v>
      </c>
      <c r="H9" s="12"/>
      <c r="I9" s="1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15.75" customHeight="1" outlineLevel="1" x14ac:dyDescent="0.25">
      <c r="B10" s="8">
        <v>4</v>
      </c>
      <c r="C10" s="9" t="s">
        <v>34</v>
      </c>
      <c r="D10" s="10" t="s">
        <v>8</v>
      </c>
      <c r="E10" s="11">
        <v>7</v>
      </c>
      <c r="F10" s="12"/>
      <c r="G10" s="12">
        <f t="shared" si="0"/>
        <v>0</v>
      </c>
      <c r="H10" s="12"/>
      <c r="I10" s="1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15.75" customHeight="1" outlineLevel="1" x14ac:dyDescent="0.25">
      <c r="B11" s="8">
        <v>5</v>
      </c>
      <c r="C11" s="9" t="s">
        <v>35</v>
      </c>
      <c r="D11" s="10" t="s">
        <v>8</v>
      </c>
      <c r="E11" s="11">
        <v>9</v>
      </c>
      <c r="F11" s="12"/>
      <c r="G11" s="12">
        <f t="shared" si="0"/>
        <v>0</v>
      </c>
      <c r="H11" s="12"/>
      <c r="I11" s="1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38.25" customHeight="1" outlineLevel="1" x14ac:dyDescent="0.25">
      <c r="B12" s="8">
        <v>6</v>
      </c>
      <c r="C12" s="9" t="s">
        <v>93</v>
      </c>
      <c r="D12" s="10" t="s">
        <v>8</v>
      </c>
      <c r="E12" s="11">
        <v>2</v>
      </c>
      <c r="F12" s="12"/>
      <c r="G12" s="12">
        <f t="shared" si="0"/>
        <v>0</v>
      </c>
      <c r="H12" s="12"/>
      <c r="I12" s="1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15.75" customHeight="1" outlineLevel="1" x14ac:dyDescent="0.25">
      <c r="B13" s="8">
        <v>7</v>
      </c>
      <c r="C13" s="9" t="s">
        <v>92</v>
      </c>
      <c r="D13" s="10" t="s">
        <v>8</v>
      </c>
      <c r="E13" s="11">
        <v>2</v>
      </c>
      <c r="F13" s="12"/>
      <c r="G13" s="12">
        <f t="shared" si="0"/>
        <v>0</v>
      </c>
      <c r="H13" s="12"/>
      <c r="I13" s="1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18" customHeight="1" outlineLevel="1" x14ac:dyDescent="0.25">
      <c r="B14" s="28"/>
      <c r="C14" s="116" t="s">
        <v>96</v>
      </c>
      <c r="D14" s="117"/>
      <c r="E14" s="118"/>
      <c r="F14" s="119"/>
      <c r="G14" s="119"/>
      <c r="H14" s="119"/>
      <c r="I14" s="119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18" customHeight="1" outlineLevel="1" thickBot="1" x14ac:dyDescent="0.3">
      <c r="B15" s="28"/>
      <c r="C15" s="116" t="s">
        <v>85</v>
      </c>
      <c r="D15" s="117"/>
      <c r="E15" s="118"/>
      <c r="F15" s="119"/>
      <c r="G15" s="119"/>
      <c r="H15" s="119"/>
      <c r="I15" s="11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15.75" thickBot="1" x14ac:dyDescent="0.3">
      <c r="B16" s="21"/>
      <c r="C16" s="22"/>
      <c r="D16" s="22"/>
      <c r="E16" s="22"/>
      <c r="F16" s="22"/>
      <c r="G16" s="23" t="s">
        <v>21</v>
      </c>
      <c r="H16" s="22"/>
      <c r="I16" s="24" t="s">
        <v>22</v>
      </c>
    </row>
    <row r="17" spans="2:9" ht="15.75" thickBot="1" x14ac:dyDescent="0.3">
      <c r="B17" s="170" t="s">
        <v>20</v>
      </c>
      <c r="C17" s="171"/>
      <c r="D17" s="171"/>
      <c r="E17" s="171"/>
      <c r="F17" s="171"/>
      <c r="G17" s="25">
        <f>SUM(G7:G13)</f>
        <v>0</v>
      </c>
      <c r="H17" s="26"/>
      <c r="I17" s="27"/>
    </row>
  </sheetData>
  <mergeCells count="6">
    <mergeCell ref="B17:F17"/>
    <mergeCell ref="B1:I1"/>
    <mergeCell ref="C2:I2"/>
    <mergeCell ref="C3:I3"/>
    <mergeCell ref="C4:F4"/>
    <mergeCell ref="G4:H4"/>
  </mergeCells>
  <pageMargins left="0.7" right="0.7" top="0.78740157499999996" bottom="0.78740157499999996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R28"/>
  <sheetViews>
    <sheetView workbookViewId="0">
      <selection activeCell="G29" sqref="G29"/>
    </sheetView>
  </sheetViews>
  <sheetFormatPr defaultRowHeight="15" outlineLevelRow="1" x14ac:dyDescent="0.25"/>
  <cols>
    <col min="1" max="1" width="4.7109375" customWidth="1"/>
    <col min="2" max="2" width="10" customWidth="1"/>
    <col min="3" max="3" width="32.42578125" customWidth="1"/>
    <col min="6" max="6" width="10" bestFit="1" customWidth="1"/>
    <col min="7" max="7" width="10.7109375" customWidth="1"/>
    <col min="8" max="8" width="6.140625" customWidth="1"/>
    <col min="9" max="9" width="14.28515625" customWidth="1"/>
    <col min="10" max="10" width="4" customWidth="1"/>
  </cols>
  <sheetData>
    <row r="1" spans="1:44" ht="15.75" customHeight="1" thickBot="1" x14ac:dyDescent="0.3">
      <c r="A1" s="15"/>
      <c r="B1" s="174" t="s">
        <v>10</v>
      </c>
      <c r="C1" s="174"/>
      <c r="D1" s="174"/>
      <c r="E1" s="174"/>
      <c r="F1" s="174"/>
      <c r="G1" s="174"/>
      <c r="H1" s="174"/>
      <c r="I1" s="174"/>
      <c r="AG1" t="s">
        <v>11</v>
      </c>
    </row>
    <row r="2" spans="1:44" ht="24.95" customHeight="1" x14ac:dyDescent="0.25">
      <c r="A2" s="14"/>
      <c r="B2" s="18" t="s">
        <v>15</v>
      </c>
      <c r="C2" s="172" t="s">
        <v>23</v>
      </c>
      <c r="D2" s="172"/>
      <c r="E2" s="172"/>
      <c r="F2" s="172"/>
      <c r="G2" s="172"/>
      <c r="H2" s="172"/>
      <c r="I2" s="173"/>
      <c r="AG2" t="s">
        <v>12</v>
      </c>
    </row>
    <row r="3" spans="1:44" ht="24.95" customHeight="1" x14ac:dyDescent="0.25">
      <c r="A3" s="14"/>
      <c r="B3" s="19" t="s">
        <v>16</v>
      </c>
      <c r="C3" s="175" t="s">
        <v>36</v>
      </c>
      <c r="D3" s="175"/>
      <c r="E3" s="175"/>
      <c r="F3" s="175"/>
      <c r="G3" s="175"/>
      <c r="H3" s="175"/>
      <c r="I3" s="176"/>
      <c r="AC3" s="13" t="s">
        <v>12</v>
      </c>
      <c r="AG3" t="s">
        <v>13</v>
      </c>
    </row>
    <row r="4" spans="1:44" ht="24.95" customHeight="1" thickBot="1" x14ac:dyDescent="0.3">
      <c r="A4" s="14"/>
      <c r="B4" s="20" t="s">
        <v>17</v>
      </c>
      <c r="C4" s="177" t="s">
        <v>18</v>
      </c>
      <c r="D4" s="177"/>
      <c r="E4" s="177"/>
      <c r="F4" s="177"/>
      <c r="G4" s="178" t="s">
        <v>19</v>
      </c>
      <c r="H4" s="178"/>
      <c r="I4" s="17">
        <v>44956</v>
      </c>
      <c r="AG4" t="s">
        <v>14</v>
      </c>
    </row>
    <row r="5" spans="1:44" ht="21" customHeight="1" thickBot="1" x14ac:dyDescent="0.3"/>
    <row r="6" spans="1:44" ht="21" customHeight="1" thickBot="1" x14ac:dyDescent="0.3">
      <c r="B6" s="16" t="s">
        <v>5</v>
      </c>
      <c r="C6" s="2" t="s">
        <v>0</v>
      </c>
      <c r="D6" s="3" t="s">
        <v>1</v>
      </c>
      <c r="E6" s="4" t="s">
        <v>2</v>
      </c>
      <c r="F6" s="5" t="s">
        <v>3</v>
      </c>
      <c r="G6" s="4" t="s">
        <v>6</v>
      </c>
      <c r="H6" s="6" t="s">
        <v>4</v>
      </c>
      <c r="I6" s="7" t="s">
        <v>7</v>
      </c>
    </row>
    <row r="7" spans="1:44" ht="15.75" customHeight="1" outlineLevel="1" x14ac:dyDescent="0.25">
      <c r="B7" s="8">
        <v>1</v>
      </c>
      <c r="C7" s="9" t="s">
        <v>37</v>
      </c>
      <c r="D7" s="10" t="s">
        <v>8</v>
      </c>
      <c r="E7" s="11">
        <v>1</v>
      </c>
      <c r="F7" s="12"/>
      <c r="G7" s="12">
        <f t="shared" ref="G7:G20" si="0">ROUND(E7*F7,2)</f>
        <v>0</v>
      </c>
      <c r="H7" s="12"/>
      <c r="I7" s="1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ht="15.75" customHeight="1" outlineLevel="1" x14ac:dyDescent="0.25">
      <c r="B8" s="8">
        <v>2</v>
      </c>
      <c r="C8" s="9" t="s">
        <v>38</v>
      </c>
      <c r="D8" s="10" t="s">
        <v>8</v>
      </c>
      <c r="E8" s="11">
        <v>1</v>
      </c>
      <c r="F8" s="12"/>
      <c r="G8" s="12">
        <f t="shared" si="0"/>
        <v>0</v>
      </c>
      <c r="H8" s="12"/>
      <c r="I8" s="1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ht="15.75" customHeight="1" outlineLevel="1" x14ac:dyDescent="0.25">
      <c r="B9" s="8">
        <v>3</v>
      </c>
      <c r="C9" s="9" t="s">
        <v>39</v>
      </c>
      <c r="D9" s="10" t="s">
        <v>8</v>
      </c>
      <c r="E9" s="11">
        <v>1</v>
      </c>
      <c r="F9" s="12"/>
      <c r="G9" s="12">
        <f t="shared" si="0"/>
        <v>0</v>
      </c>
      <c r="H9" s="12"/>
      <c r="I9" s="1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15.75" customHeight="1" outlineLevel="1" x14ac:dyDescent="0.25">
      <c r="B10" s="8">
        <v>4</v>
      </c>
      <c r="C10" s="9" t="s">
        <v>40</v>
      </c>
      <c r="D10" s="10" t="s">
        <v>8</v>
      </c>
      <c r="E10" s="11">
        <v>1</v>
      </c>
      <c r="F10" s="12"/>
      <c r="G10" s="12">
        <f t="shared" si="0"/>
        <v>0</v>
      </c>
      <c r="H10" s="12"/>
      <c r="I10" s="1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15.75" customHeight="1" outlineLevel="1" x14ac:dyDescent="0.25">
      <c r="B11" s="8">
        <v>5</v>
      </c>
      <c r="C11" s="9" t="s">
        <v>41</v>
      </c>
      <c r="D11" s="10" t="s">
        <v>8</v>
      </c>
      <c r="E11" s="11">
        <v>1</v>
      </c>
      <c r="F11" s="12"/>
      <c r="G11" s="12">
        <f t="shared" si="0"/>
        <v>0</v>
      </c>
      <c r="H11" s="12"/>
      <c r="I11" s="1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15.75" customHeight="1" outlineLevel="1" x14ac:dyDescent="0.25">
      <c r="B12" s="8">
        <v>6</v>
      </c>
      <c r="C12" s="9" t="s">
        <v>42</v>
      </c>
      <c r="D12" s="10" t="s">
        <v>8</v>
      </c>
      <c r="E12" s="11">
        <v>2</v>
      </c>
      <c r="F12" s="12"/>
      <c r="G12" s="12">
        <f t="shared" si="0"/>
        <v>0</v>
      </c>
      <c r="H12" s="12"/>
      <c r="I12" s="1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15.75" customHeight="1" outlineLevel="1" x14ac:dyDescent="0.25">
      <c r="B13" s="8">
        <v>7</v>
      </c>
      <c r="C13" s="9" t="s">
        <v>43</v>
      </c>
      <c r="D13" s="10" t="s">
        <v>9</v>
      </c>
      <c r="E13" s="11">
        <v>1</v>
      </c>
      <c r="F13" s="12"/>
      <c r="G13" s="12">
        <f t="shared" si="0"/>
        <v>0</v>
      </c>
      <c r="H13" s="12"/>
      <c r="I13" s="1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15.75" customHeight="1" outlineLevel="1" x14ac:dyDescent="0.25">
      <c r="B14" s="8">
        <v>8</v>
      </c>
      <c r="C14" s="9" t="s">
        <v>44</v>
      </c>
      <c r="D14" s="10" t="s">
        <v>9</v>
      </c>
      <c r="E14" s="11">
        <v>1</v>
      </c>
      <c r="F14" s="12"/>
      <c r="G14" s="12">
        <f t="shared" si="0"/>
        <v>0</v>
      </c>
      <c r="H14" s="12"/>
      <c r="I14" s="1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15.75" customHeight="1" outlineLevel="1" x14ac:dyDescent="0.25">
      <c r="B15" s="8">
        <v>9</v>
      </c>
      <c r="C15" s="9" t="s">
        <v>84</v>
      </c>
      <c r="D15" s="10" t="s">
        <v>9</v>
      </c>
      <c r="E15" s="11">
        <v>1</v>
      </c>
      <c r="F15" s="12"/>
      <c r="G15" s="12">
        <f t="shared" si="0"/>
        <v>0</v>
      </c>
      <c r="H15" s="12"/>
      <c r="I15" s="1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15.75" customHeight="1" outlineLevel="1" x14ac:dyDescent="0.25">
      <c r="B16" s="8">
        <v>10</v>
      </c>
      <c r="C16" s="9" t="s">
        <v>45</v>
      </c>
      <c r="D16" s="10" t="s">
        <v>9</v>
      </c>
      <c r="E16" s="11">
        <v>1</v>
      </c>
      <c r="F16" s="12"/>
      <c r="G16" s="12">
        <f t="shared" si="0"/>
        <v>0</v>
      </c>
      <c r="H16" s="12"/>
      <c r="I16" s="1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2:44" ht="15.75" customHeight="1" outlineLevel="1" x14ac:dyDescent="0.25">
      <c r="B17" s="8">
        <v>11</v>
      </c>
      <c r="C17" s="9" t="s">
        <v>46</v>
      </c>
      <c r="D17" s="10" t="s">
        <v>8</v>
      </c>
      <c r="E17" s="11">
        <v>3</v>
      </c>
      <c r="F17" s="12"/>
      <c r="G17" s="12">
        <f t="shared" si="0"/>
        <v>0</v>
      </c>
      <c r="H17" s="12"/>
      <c r="I17" s="1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2:44" ht="15.75" customHeight="1" outlineLevel="1" x14ac:dyDescent="0.25">
      <c r="B18" s="8">
        <v>12</v>
      </c>
      <c r="C18" s="9" t="s">
        <v>47</v>
      </c>
      <c r="D18" s="10" t="s">
        <v>9</v>
      </c>
      <c r="E18" s="11">
        <v>2</v>
      </c>
      <c r="F18" s="12"/>
      <c r="G18" s="12">
        <f t="shared" si="0"/>
        <v>0</v>
      </c>
      <c r="H18" s="12"/>
      <c r="I18" s="1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2:44" ht="15.75" customHeight="1" outlineLevel="1" x14ac:dyDescent="0.25">
      <c r="B19" s="8">
        <v>13</v>
      </c>
      <c r="C19" s="9" t="s">
        <v>48</v>
      </c>
      <c r="D19" s="10" t="s">
        <v>9</v>
      </c>
      <c r="E19" s="11">
        <v>1</v>
      </c>
      <c r="F19" s="12"/>
      <c r="G19" s="12">
        <f t="shared" si="0"/>
        <v>0</v>
      </c>
      <c r="H19" s="12"/>
      <c r="I19" s="1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2:44" ht="15.75" customHeight="1" outlineLevel="1" x14ac:dyDescent="0.25">
      <c r="B20" s="8">
        <v>14</v>
      </c>
      <c r="C20" s="9" t="s">
        <v>49</v>
      </c>
      <c r="D20" s="10" t="s">
        <v>9</v>
      </c>
      <c r="E20" s="11">
        <v>1</v>
      </c>
      <c r="F20" s="12"/>
      <c r="G20" s="12">
        <f t="shared" si="0"/>
        <v>0</v>
      </c>
      <c r="H20" s="12"/>
      <c r="I20" s="1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2:44" ht="38.25" customHeight="1" outlineLevel="1" x14ac:dyDescent="0.25">
      <c r="B21" s="8">
        <v>15</v>
      </c>
      <c r="C21" s="9" t="s">
        <v>108</v>
      </c>
      <c r="D21" s="10" t="s">
        <v>9</v>
      </c>
      <c r="E21" s="11">
        <v>1</v>
      </c>
      <c r="F21" s="12"/>
      <c r="G21" s="12">
        <f t="shared" ref="G21:G23" si="1">ROUND(E21*F21,2)</f>
        <v>0</v>
      </c>
      <c r="H21" s="12"/>
      <c r="I21" s="1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2:44" ht="33.75" outlineLevel="1" x14ac:dyDescent="0.25">
      <c r="B22" s="8">
        <v>16</v>
      </c>
      <c r="C22" s="9" t="s">
        <v>109</v>
      </c>
      <c r="D22" s="10" t="s">
        <v>9</v>
      </c>
      <c r="E22" s="11">
        <v>1</v>
      </c>
      <c r="F22" s="12"/>
      <c r="G22" s="12">
        <f t="shared" si="1"/>
        <v>0</v>
      </c>
      <c r="H22" s="12"/>
      <c r="I22" s="1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2:44" ht="22.5" outlineLevel="1" x14ac:dyDescent="0.25">
      <c r="B23" s="8">
        <v>17</v>
      </c>
      <c r="C23" s="9" t="s">
        <v>110</v>
      </c>
      <c r="D23" s="10" t="s">
        <v>9</v>
      </c>
      <c r="E23" s="11">
        <v>1</v>
      </c>
      <c r="F23" s="12"/>
      <c r="G23" s="12">
        <f t="shared" si="1"/>
        <v>0</v>
      </c>
      <c r="H23" s="12"/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2:44" ht="15.75" customHeight="1" outlineLevel="1" x14ac:dyDescent="0.25">
      <c r="B24" s="179"/>
      <c r="C24" s="180"/>
      <c r="D24" s="181"/>
      <c r="E24" s="182"/>
      <c r="F24" s="183"/>
      <c r="G24" s="183"/>
      <c r="H24" s="183"/>
      <c r="I24" s="18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2:44" ht="18" customHeight="1" outlineLevel="1" x14ac:dyDescent="0.25">
      <c r="B25" s="28"/>
      <c r="C25" s="116" t="s">
        <v>96</v>
      </c>
      <c r="D25" s="117"/>
      <c r="E25" s="118"/>
      <c r="F25" s="119"/>
      <c r="G25" s="119"/>
      <c r="H25" s="119"/>
      <c r="I25" s="119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2:44" ht="18" customHeight="1" outlineLevel="1" thickBot="1" x14ac:dyDescent="0.3">
      <c r="B26" s="28"/>
      <c r="C26" s="116" t="s">
        <v>85</v>
      </c>
      <c r="D26" s="117"/>
      <c r="E26" s="118"/>
      <c r="F26" s="119"/>
      <c r="G26" s="119"/>
      <c r="H26" s="119"/>
      <c r="I26" s="11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2:44" ht="15.75" thickBot="1" x14ac:dyDescent="0.3">
      <c r="B27" s="21"/>
      <c r="C27" s="22"/>
      <c r="D27" s="22"/>
      <c r="E27" s="22"/>
      <c r="F27" s="22"/>
      <c r="G27" s="23" t="s">
        <v>21</v>
      </c>
      <c r="H27" s="22"/>
      <c r="I27" s="24" t="s">
        <v>22</v>
      </c>
    </row>
    <row r="28" spans="2:44" ht="15.75" thickBot="1" x14ac:dyDescent="0.3">
      <c r="B28" s="170" t="s">
        <v>20</v>
      </c>
      <c r="C28" s="171"/>
      <c r="D28" s="171"/>
      <c r="E28" s="171"/>
      <c r="F28" s="171"/>
      <c r="G28" s="25">
        <f>SUM(G7:G23)</f>
        <v>0</v>
      </c>
      <c r="H28" s="26"/>
      <c r="I28" s="27"/>
    </row>
  </sheetData>
  <mergeCells count="6">
    <mergeCell ref="B28:F28"/>
    <mergeCell ref="B1:I1"/>
    <mergeCell ref="C2:I2"/>
    <mergeCell ref="C3:I3"/>
    <mergeCell ref="C4:F4"/>
    <mergeCell ref="G4:H4"/>
  </mergeCells>
  <pageMargins left="0.7" right="0.7" top="0.78740157499999996" bottom="0.78740157499999996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Krycí list</vt:lpstr>
      <vt:lpstr>Atypový mobiliář</vt:lpstr>
      <vt:lpstr>Typový mobiliář</vt:lpstr>
      <vt:lpstr>Zařizovací předměty </vt:lpstr>
      <vt:lpstr>'Krycí list'!CenaCelkemVypocet</vt:lpstr>
      <vt:lpstr>MUNI</vt:lpstr>
      <vt:lpstr>'Atypový mobiliář'!Oblast_tisku</vt:lpstr>
      <vt:lpstr>'Krycí list'!Oblast_tisku</vt:lpstr>
      <vt:lpstr>'Typový mobiliář'!Oblast_tisku</vt:lpstr>
      <vt:lpstr>'Zařizovací předměty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Marcela Dvořáková</cp:lastModifiedBy>
  <cp:lastPrinted>2023-03-15T08:15:26Z</cp:lastPrinted>
  <dcterms:created xsi:type="dcterms:W3CDTF">2022-05-09T11:12:53Z</dcterms:created>
  <dcterms:modified xsi:type="dcterms:W3CDTF">2023-04-27T10:14:18Z</dcterms:modified>
</cp:coreProperties>
</file>